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23a5b5422af7cd/Documents/"/>
    </mc:Choice>
  </mc:AlternateContent>
  <xr:revisionPtr revIDLastSave="885" documentId="8_{BAFCDF7A-E85C-472A-A85B-065B0FE15EE7}" xr6:coauthVersionLast="47" xr6:coauthVersionMax="47" xr10:uidLastSave="{3722CD97-DFE3-4755-B681-D83ED16FD73A}"/>
  <bookViews>
    <workbookView xWindow="-120" yWindow="-120" windowWidth="51840" windowHeight="21120" firstSheet="1" activeTab="6" xr2:uid="{93360640-E684-4244-9D2A-72111420514A}"/>
  </bookViews>
  <sheets>
    <sheet name="Schedule" sheetId="1" r:id="rId1"/>
    <sheet name="Judging Panels" sheetId="6" r:id="rId2"/>
    <sheet name="Round 1" sheetId="2" r:id="rId3"/>
    <sheet name="Round 2 MAG" sheetId="8" r:id="rId4"/>
    <sheet name="Round 2 WAG" sheetId="4" r:id="rId5"/>
    <sheet name="Round 3" sheetId="5" r:id="rId6"/>
    <sheet name="Round 4" sheetId="3" r:id="rId7"/>
    <sheet name="Sheet1" sheetId="7" r:id="rId8"/>
  </sheets>
  <definedNames>
    <definedName name="_xlnm.Print_Area" localSheetId="2">'Round 1'!$AM$77:$AZ$107</definedName>
    <definedName name="_xlnm.Print_Area" localSheetId="3">'Round 2 MAG'!$AQ:$BJ</definedName>
    <definedName name="_xlnm.Print_Area" localSheetId="5">'Round 3'!$A$61:$AJ$77</definedName>
    <definedName name="_xlnm.Print_Area" localSheetId="6">'Round 4'!$AM$2:$AZ$31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0" i="3" l="1"/>
  <c r="AO29" i="3"/>
  <c r="AO28" i="3"/>
  <c r="AO27" i="3"/>
  <c r="AO26" i="3"/>
  <c r="AU22" i="3"/>
  <c r="AU21" i="3"/>
  <c r="AU20" i="3"/>
  <c r="AU19" i="3"/>
  <c r="AU18" i="3"/>
  <c r="AR22" i="3"/>
  <c r="AR21" i="3"/>
  <c r="AR20" i="3"/>
  <c r="AR19" i="3"/>
  <c r="AR18" i="3"/>
  <c r="AP58" i="5"/>
  <c r="AP40" i="5"/>
  <c r="AP36" i="5"/>
  <c r="AP29" i="5"/>
  <c r="W9" i="8"/>
  <c r="I83" i="2"/>
  <c r="AG88" i="5"/>
  <c r="AG85" i="5"/>
  <c r="AA85" i="5"/>
  <c r="AA82" i="5"/>
  <c r="AG106" i="5"/>
  <c r="AG103" i="5"/>
  <c r="AG100" i="5"/>
  <c r="AG98" i="5"/>
  <c r="AA105" i="5"/>
  <c r="AA104" i="5"/>
  <c r="AA98" i="5"/>
  <c r="U109" i="5"/>
  <c r="U98" i="5"/>
  <c r="AG74" i="5"/>
  <c r="AG68" i="5"/>
  <c r="AG65" i="5"/>
  <c r="AA74" i="5"/>
  <c r="AA68" i="5"/>
  <c r="AA66" i="5"/>
  <c r="U74" i="5"/>
  <c r="AV17" i="5"/>
  <c r="AV15" i="5"/>
  <c r="AS15" i="5"/>
  <c r="AG58" i="5"/>
  <c r="AG89" i="5" s="1"/>
  <c r="AA58" i="5"/>
  <c r="AA89" i="5" s="1"/>
  <c r="U58" i="5"/>
  <c r="U89" i="5" s="1"/>
  <c r="N58" i="5"/>
  <c r="I58" i="5"/>
  <c r="O58" i="5" s="1"/>
  <c r="O89" i="5" s="1"/>
  <c r="AG57" i="5"/>
  <c r="AV57" i="5" s="1"/>
  <c r="AA57" i="5"/>
  <c r="AS57" i="5" s="1"/>
  <c r="U57" i="5"/>
  <c r="AP57" i="5" s="1"/>
  <c r="N57" i="5"/>
  <c r="I57" i="5"/>
  <c r="O57" i="5" s="1"/>
  <c r="O77" i="5" s="1"/>
  <c r="AG56" i="5"/>
  <c r="AG76" i="5" s="1"/>
  <c r="AA56" i="5"/>
  <c r="AA76" i="5" s="1"/>
  <c r="U56" i="5"/>
  <c r="AP56" i="5" s="1"/>
  <c r="N56" i="5"/>
  <c r="I56" i="5"/>
  <c r="O56" i="5" s="1"/>
  <c r="O76" i="5" s="1"/>
  <c r="AG55" i="5"/>
  <c r="AV55" i="5" s="1"/>
  <c r="AA55" i="5"/>
  <c r="AS55" i="5" s="1"/>
  <c r="U55" i="5"/>
  <c r="AP55" i="5" s="1"/>
  <c r="N55" i="5"/>
  <c r="I55" i="5"/>
  <c r="O55" i="5" s="1"/>
  <c r="AM55" i="5" s="1"/>
  <c r="AG54" i="5"/>
  <c r="AG109" i="5" s="1"/>
  <c r="AA54" i="5"/>
  <c r="AS54" i="5" s="1"/>
  <c r="U54" i="5"/>
  <c r="AP54" i="5" s="1"/>
  <c r="N54" i="5"/>
  <c r="I54" i="5"/>
  <c r="O54" i="5" s="1"/>
  <c r="O109" i="5" s="1"/>
  <c r="AG51" i="5"/>
  <c r="AG108" i="5" s="1"/>
  <c r="AA51" i="5"/>
  <c r="AS51" i="5" s="1"/>
  <c r="U51" i="5"/>
  <c r="AP51" i="5" s="1"/>
  <c r="N51" i="5"/>
  <c r="I51" i="5"/>
  <c r="O51" i="5" s="1"/>
  <c r="O108" i="5" s="1"/>
  <c r="AG50" i="5"/>
  <c r="AV50" i="5" s="1"/>
  <c r="AA50" i="5"/>
  <c r="AS50" i="5" s="1"/>
  <c r="U50" i="5"/>
  <c r="AP50" i="5" s="1"/>
  <c r="N50" i="5"/>
  <c r="I50" i="5"/>
  <c r="O50" i="5" s="1"/>
  <c r="O107" i="5" s="1"/>
  <c r="AG49" i="5"/>
  <c r="AV49" i="5" s="1"/>
  <c r="AA49" i="5"/>
  <c r="AS49" i="5" s="1"/>
  <c r="U49" i="5"/>
  <c r="AP49" i="5" s="1"/>
  <c r="N49" i="5"/>
  <c r="I49" i="5"/>
  <c r="O49" i="5" s="1"/>
  <c r="O106" i="5" s="1"/>
  <c r="AG48" i="5"/>
  <c r="AV48" i="5" s="1"/>
  <c r="AA48" i="5"/>
  <c r="AS48" i="5" s="1"/>
  <c r="U48" i="5"/>
  <c r="AP48" i="5" s="1"/>
  <c r="N48" i="5"/>
  <c r="I48" i="5"/>
  <c r="AG47" i="5"/>
  <c r="AG104" i="5" s="1"/>
  <c r="AA47" i="5"/>
  <c r="U47" i="5"/>
  <c r="U104" i="5" s="1"/>
  <c r="N47" i="5"/>
  <c r="I47" i="5"/>
  <c r="O47" i="5" s="1"/>
  <c r="O104" i="5" s="1"/>
  <c r="AG44" i="5"/>
  <c r="AV44" i="5" s="1"/>
  <c r="AA44" i="5"/>
  <c r="AS44" i="5" s="1"/>
  <c r="U44" i="5"/>
  <c r="U103" i="5" s="1"/>
  <c r="N44" i="5"/>
  <c r="I44" i="5"/>
  <c r="O44" i="5" s="1"/>
  <c r="O103" i="5" s="1"/>
  <c r="AG43" i="5"/>
  <c r="AG102" i="5" s="1"/>
  <c r="AA43" i="5"/>
  <c r="AA102" i="5" s="1"/>
  <c r="U43" i="5"/>
  <c r="AP43" i="5" s="1"/>
  <c r="N43" i="5"/>
  <c r="I43" i="5"/>
  <c r="O43" i="5" s="1"/>
  <c r="O102" i="5" s="1"/>
  <c r="AG42" i="5"/>
  <c r="AV42" i="5" s="1"/>
  <c r="AA42" i="5"/>
  <c r="AA101" i="5" s="1"/>
  <c r="U42" i="5"/>
  <c r="U101" i="5" s="1"/>
  <c r="N42" i="5"/>
  <c r="I42" i="5"/>
  <c r="O42" i="5" s="1"/>
  <c r="O101" i="5" s="1"/>
  <c r="AG41" i="5"/>
  <c r="AV41" i="5" s="1"/>
  <c r="AA41" i="5"/>
  <c r="AA100" i="5" s="1"/>
  <c r="U41" i="5"/>
  <c r="U100" i="5" s="1"/>
  <c r="N41" i="5"/>
  <c r="I41" i="5"/>
  <c r="O41" i="5" s="1"/>
  <c r="O100" i="5" s="1"/>
  <c r="N40" i="5"/>
  <c r="O98" i="5"/>
  <c r="AG37" i="5"/>
  <c r="AV37" i="5" s="1"/>
  <c r="AA37" i="5"/>
  <c r="AA88" i="5" s="1"/>
  <c r="U37" i="5"/>
  <c r="AP37" i="5" s="1"/>
  <c r="N37" i="5"/>
  <c r="I37" i="5"/>
  <c r="O37" i="5" s="1"/>
  <c r="O88" i="5" s="1"/>
  <c r="AI36" i="5"/>
  <c r="AI74" i="5" s="1"/>
  <c r="AG35" i="5"/>
  <c r="AV35" i="5" s="1"/>
  <c r="AA35" i="5"/>
  <c r="AS35" i="5" s="1"/>
  <c r="U35" i="5"/>
  <c r="AP35" i="5" s="1"/>
  <c r="N35" i="5"/>
  <c r="I35" i="5"/>
  <c r="O35" i="5" s="1"/>
  <c r="O87" i="5" s="1"/>
  <c r="AG34" i="5"/>
  <c r="AG86" i="5" s="1"/>
  <c r="AA34" i="5"/>
  <c r="AS34" i="5" s="1"/>
  <c r="U34" i="5"/>
  <c r="U86" i="5" s="1"/>
  <c r="N34" i="5"/>
  <c r="I34" i="5"/>
  <c r="O34" i="5" s="1"/>
  <c r="O86" i="5" s="1"/>
  <c r="AG31" i="5"/>
  <c r="AG99" i="5" s="1"/>
  <c r="AA31" i="5"/>
  <c r="AA99" i="5" s="1"/>
  <c r="U31" i="5"/>
  <c r="U99" i="5" s="1"/>
  <c r="N31" i="5"/>
  <c r="I31" i="5"/>
  <c r="O31" i="5" s="1"/>
  <c r="O99" i="5" s="1"/>
  <c r="AG30" i="5"/>
  <c r="AV30" i="5" s="1"/>
  <c r="AA30" i="5"/>
  <c r="AA73" i="5" s="1"/>
  <c r="U30" i="5"/>
  <c r="U73" i="5" s="1"/>
  <c r="N30" i="5"/>
  <c r="I30" i="5"/>
  <c r="AG29" i="5"/>
  <c r="AG72" i="5" s="1"/>
  <c r="AA29" i="5"/>
  <c r="AA72" i="5" s="1"/>
  <c r="U29" i="5"/>
  <c r="U72" i="5" s="1"/>
  <c r="N29" i="5"/>
  <c r="I29" i="5"/>
  <c r="O29" i="5" s="1"/>
  <c r="O72" i="5" s="1"/>
  <c r="AG28" i="5"/>
  <c r="AV28" i="5" s="1"/>
  <c r="AA28" i="5"/>
  <c r="AS28" i="5" s="1"/>
  <c r="U28" i="5"/>
  <c r="U71" i="5" s="1"/>
  <c r="N28" i="5"/>
  <c r="I28" i="5"/>
  <c r="O28" i="5" s="1"/>
  <c r="AG27" i="5"/>
  <c r="AG69" i="5" s="1"/>
  <c r="AA27" i="5"/>
  <c r="AS27" i="5" s="1"/>
  <c r="U27" i="5"/>
  <c r="U69" i="5" s="1"/>
  <c r="N27" i="5"/>
  <c r="I27" i="5"/>
  <c r="O27" i="5" s="1"/>
  <c r="O69" i="5" s="1"/>
  <c r="AG24" i="5"/>
  <c r="AG97" i="5" s="1"/>
  <c r="AA24" i="5"/>
  <c r="AA97" i="5" s="1"/>
  <c r="U24" i="5"/>
  <c r="AP24" i="5" s="1"/>
  <c r="N24" i="5"/>
  <c r="I24" i="5"/>
  <c r="O24" i="5" s="1"/>
  <c r="O97" i="5" s="1"/>
  <c r="AG23" i="5"/>
  <c r="AG96" i="5" s="1"/>
  <c r="AA23" i="5"/>
  <c r="AS23" i="5" s="1"/>
  <c r="U23" i="5"/>
  <c r="AP23" i="5" s="1"/>
  <c r="N23" i="5"/>
  <c r="I23" i="5"/>
  <c r="O23" i="5" s="1"/>
  <c r="O96" i="5" s="1"/>
  <c r="AS22" i="5"/>
  <c r="U22" i="5"/>
  <c r="U68" i="5" s="1"/>
  <c r="N22" i="5"/>
  <c r="O68" i="5"/>
  <c r="AG21" i="5"/>
  <c r="AG95" i="5" s="1"/>
  <c r="AA21" i="5"/>
  <c r="AS21" i="5" s="1"/>
  <c r="U21" i="5"/>
  <c r="AP21" i="5" s="1"/>
  <c r="N21" i="5"/>
  <c r="I21" i="5"/>
  <c r="O21" i="5" s="1"/>
  <c r="O95" i="5" s="1"/>
  <c r="AG20" i="5"/>
  <c r="AV20" i="5" s="1"/>
  <c r="AA20" i="5"/>
  <c r="AA67" i="5" s="1"/>
  <c r="U20" i="5"/>
  <c r="AP20" i="5" s="1"/>
  <c r="N20" i="5"/>
  <c r="I20" i="5"/>
  <c r="O20" i="5" s="1"/>
  <c r="O67" i="5" s="1"/>
  <c r="AG17" i="5"/>
  <c r="AG94" i="5" s="1"/>
  <c r="AA17" i="5"/>
  <c r="AS17" i="5" s="1"/>
  <c r="U17" i="5"/>
  <c r="AP17" i="5" s="1"/>
  <c r="N17" i="5"/>
  <c r="I17" i="5"/>
  <c r="O17" i="5" s="1"/>
  <c r="O94" i="5" s="1"/>
  <c r="AG16" i="5"/>
  <c r="AV16" i="5" s="1"/>
  <c r="AA16" i="5"/>
  <c r="AS16" i="5" s="1"/>
  <c r="U16" i="5"/>
  <c r="U70" i="5" s="1"/>
  <c r="N16" i="5"/>
  <c r="I16" i="5"/>
  <c r="O16" i="5" s="1"/>
  <c r="AG15" i="5"/>
  <c r="AA15" i="5"/>
  <c r="U15" i="5"/>
  <c r="AP15" i="5" s="1"/>
  <c r="N15" i="5"/>
  <c r="I15" i="5"/>
  <c r="O15" i="5" s="1"/>
  <c r="AM15" i="5" s="1"/>
  <c r="AG14" i="5"/>
  <c r="AG84" i="5" s="1"/>
  <c r="AA14" i="5"/>
  <c r="AA84" i="5" s="1"/>
  <c r="U14" i="5"/>
  <c r="U84" i="5" s="1"/>
  <c r="N14" i="5"/>
  <c r="I14" i="5"/>
  <c r="O14" i="5" s="1"/>
  <c r="O84" i="5" s="1"/>
  <c r="AG13" i="5"/>
  <c r="AG83" i="5" s="1"/>
  <c r="AA13" i="5"/>
  <c r="AS13" i="5" s="1"/>
  <c r="U13" i="5"/>
  <c r="AP13" i="5" s="1"/>
  <c r="N13" i="5"/>
  <c r="I13" i="5"/>
  <c r="O13" i="5" s="1"/>
  <c r="O83" i="5" s="1"/>
  <c r="AG10" i="5"/>
  <c r="AV10" i="5" s="1"/>
  <c r="AA10" i="5"/>
  <c r="AS10" i="5" s="1"/>
  <c r="U10" i="5"/>
  <c r="U66" i="5" s="1"/>
  <c r="N10" i="5"/>
  <c r="I10" i="5"/>
  <c r="O10" i="5" s="1"/>
  <c r="O66" i="5" s="1"/>
  <c r="AG9" i="5"/>
  <c r="AV9" i="5" s="1"/>
  <c r="AA9" i="5"/>
  <c r="AA65" i="5" s="1"/>
  <c r="U9" i="5"/>
  <c r="U65" i="5" s="1"/>
  <c r="N9" i="5"/>
  <c r="I9" i="5"/>
  <c r="O9" i="5" s="1"/>
  <c r="AG8" i="5"/>
  <c r="AV8" i="5" s="1"/>
  <c r="AA8" i="5"/>
  <c r="AS8" i="5" s="1"/>
  <c r="U8" i="5"/>
  <c r="U82" i="5" s="1"/>
  <c r="N8" i="5"/>
  <c r="I8" i="5"/>
  <c r="O8" i="5" s="1"/>
  <c r="AM8" i="5" s="1"/>
  <c r="AG7" i="5"/>
  <c r="AV7" i="5" s="1"/>
  <c r="AA7" i="5"/>
  <c r="AA64" i="5" s="1"/>
  <c r="U7" i="5"/>
  <c r="AP7" i="5" s="1"/>
  <c r="N7" i="5"/>
  <c r="I7" i="5"/>
  <c r="O7" i="5" s="1"/>
  <c r="AM7" i="5" s="1"/>
  <c r="AG6" i="5"/>
  <c r="AV6" i="5" s="1"/>
  <c r="AA6" i="5"/>
  <c r="AA63" i="5" s="1"/>
  <c r="U6" i="5"/>
  <c r="AP6" i="5" s="1"/>
  <c r="N6" i="5"/>
  <c r="I6" i="5"/>
  <c r="O6" i="5" s="1"/>
  <c r="O63" i="5" s="1"/>
  <c r="AG5" i="5"/>
  <c r="AV5" i="5" s="1"/>
  <c r="AA5" i="5"/>
  <c r="AA62" i="5" s="1"/>
  <c r="U5" i="5"/>
  <c r="AP5" i="5" s="1"/>
  <c r="N5" i="5"/>
  <c r="I5" i="5"/>
  <c r="AV40" i="5"/>
  <c r="AV36" i="5"/>
  <c r="AV34" i="5"/>
  <c r="AV22" i="5"/>
  <c r="AS56" i="5"/>
  <c r="AS47" i="5"/>
  <c r="AS43" i="5"/>
  <c r="AS40" i="5"/>
  <c r="AS36" i="5"/>
  <c r="AM36" i="5"/>
  <c r="U46" i="4"/>
  <c r="AG35" i="4"/>
  <c r="AV35" i="4" s="1"/>
  <c r="AA35" i="4"/>
  <c r="AA64" i="4" s="1"/>
  <c r="U35" i="4"/>
  <c r="U64" i="4" s="1"/>
  <c r="N35" i="4"/>
  <c r="I35" i="4"/>
  <c r="AG34" i="4"/>
  <c r="AV34" i="4" s="1"/>
  <c r="AA34" i="4"/>
  <c r="AA63" i="4" s="1"/>
  <c r="U34" i="4"/>
  <c r="U63" i="4" s="1"/>
  <c r="N34" i="4"/>
  <c r="I34" i="4"/>
  <c r="AG33" i="4"/>
  <c r="AV33" i="4" s="1"/>
  <c r="AA33" i="4"/>
  <c r="U33" i="4"/>
  <c r="U62" i="4" s="1"/>
  <c r="N33" i="4"/>
  <c r="I33" i="4"/>
  <c r="AG32" i="4"/>
  <c r="AA32" i="4"/>
  <c r="AS32" i="4" s="1"/>
  <c r="U32" i="4"/>
  <c r="AP32" i="4" s="1"/>
  <c r="N32" i="4"/>
  <c r="I32" i="4"/>
  <c r="AG31" i="4"/>
  <c r="AV31" i="4" s="1"/>
  <c r="AA31" i="4"/>
  <c r="AA61" i="4" s="1"/>
  <c r="U31" i="4"/>
  <c r="U61" i="4" s="1"/>
  <c r="N31" i="4"/>
  <c r="I31" i="4"/>
  <c r="AG82" i="4"/>
  <c r="AA82" i="4"/>
  <c r="U82" i="4"/>
  <c r="N82" i="4"/>
  <c r="I82" i="4"/>
  <c r="AP81" i="4"/>
  <c r="AG80" i="4"/>
  <c r="AV80" i="4" s="1"/>
  <c r="AA80" i="4"/>
  <c r="AS80" i="4" s="1"/>
  <c r="U80" i="4"/>
  <c r="AP80" i="4" s="1"/>
  <c r="N80" i="4"/>
  <c r="I80" i="4"/>
  <c r="AG79" i="4"/>
  <c r="AV79" i="4" s="1"/>
  <c r="AA79" i="4"/>
  <c r="AS79" i="4" s="1"/>
  <c r="U79" i="4"/>
  <c r="AP79" i="4" s="1"/>
  <c r="N79" i="4"/>
  <c r="I79" i="4"/>
  <c r="AG78" i="4"/>
  <c r="AA78" i="4"/>
  <c r="U78" i="4"/>
  <c r="N78" i="4"/>
  <c r="I78" i="4"/>
  <c r="AP77" i="4"/>
  <c r="AG74" i="4"/>
  <c r="AV74" i="4" s="1"/>
  <c r="AA74" i="4"/>
  <c r="U74" i="4"/>
  <c r="N74" i="4"/>
  <c r="I74" i="4"/>
  <c r="AG73" i="4"/>
  <c r="AV73" i="4" s="1"/>
  <c r="AA73" i="4"/>
  <c r="U73" i="4"/>
  <c r="N73" i="4"/>
  <c r="I73" i="4"/>
  <c r="AG72" i="4"/>
  <c r="AV72" i="4" s="1"/>
  <c r="AA72" i="4"/>
  <c r="U72" i="4"/>
  <c r="N72" i="4"/>
  <c r="I72" i="4"/>
  <c r="AG71" i="4"/>
  <c r="AV71" i="4" s="1"/>
  <c r="AA71" i="4"/>
  <c r="U71" i="4"/>
  <c r="AP71" i="4" s="1"/>
  <c r="N71" i="4"/>
  <c r="I71" i="4"/>
  <c r="AG70" i="4"/>
  <c r="AA70" i="4"/>
  <c r="U70" i="4"/>
  <c r="N70" i="4"/>
  <c r="I70" i="4"/>
  <c r="AG69" i="4"/>
  <c r="AV69" i="4" s="1"/>
  <c r="AA69" i="4"/>
  <c r="AS69" i="4" s="1"/>
  <c r="U69" i="4"/>
  <c r="AP69" i="4" s="1"/>
  <c r="N69" i="4"/>
  <c r="I69" i="4"/>
  <c r="AG28" i="4"/>
  <c r="AV28" i="4" s="1"/>
  <c r="AA28" i="4"/>
  <c r="AS28" i="4" s="1"/>
  <c r="U28" i="4"/>
  <c r="N28" i="4"/>
  <c r="I28" i="4"/>
  <c r="AG27" i="4"/>
  <c r="AV27" i="4" s="1"/>
  <c r="AA27" i="4"/>
  <c r="AA59" i="4" s="1"/>
  <c r="U27" i="4"/>
  <c r="U59" i="4" s="1"/>
  <c r="N27" i="4"/>
  <c r="I27" i="4"/>
  <c r="AA26" i="4"/>
  <c r="AS26" i="4" s="1"/>
  <c r="U26" i="4"/>
  <c r="AP26" i="4" s="1"/>
  <c r="N26" i="4"/>
  <c r="I26" i="4"/>
  <c r="AG25" i="4"/>
  <c r="AV25" i="4" s="1"/>
  <c r="AA25" i="4"/>
  <c r="AA57" i="4" s="1"/>
  <c r="U25" i="4"/>
  <c r="U57" i="4" s="1"/>
  <c r="N25" i="4"/>
  <c r="I25" i="4"/>
  <c r="AG22" i="4"/>
  <c r="AV22" i="4" s="1"/>
  <c r="AA22" i="4"/>
  <c r="AA56" i="4" s="1"/>
  <c r="U22" i="4"/>
  <c r="N22" i="4"/>
  <c r="I22" i="4"/>
  <c r="AG21" i="4"/>
  <c r="AA21" i="4"/>
  <c r="AA55" i="4" s="1"/>
  <c r="U21" i="4"/>
  <c r="U55" i="4" s="1"/>
  <c r="N21" i="4"/>
  <c r="I21" i="4"/>
  <c r="AG20" i="4"/>
  <c r="AV20" i="4" s="1"/>
  <c r="AA20" i="4"/>
  <c r="AS20" i="4" s="1"/>
  <c r="U20" i="4"/>
  <c r="N20" i="4"/>
  <c r="I20" i="4"/>
  <c r="AG19" i="4"/>
  <c r="AA19" i="4"/>
  <c r="AA49" i="4" s="1"/>
  <c r="U19" i="4"/>
  <c r="U49" i="4" s="1"/>
  <c r="N19" i="4"/>
  <c r="I19" i="4"/>
  <c r="AG18" i="4"/>
  <c r="AV18" i="4" s="1"/>
  <c r="AA18" i="4"/>
  <c r="AS18" i="4" s="1"/>
  <c r="U18" i="4"/>
  <c r="AP18" i="4" s="1"/>
  <c r="N18" i="4"/>
  <c r="I18" i="4"/>
  <c r="AG15" i="4"/>
  <c r="AG47" i="4" s="1"/>
  <c r="AA15" i="4"/>
  <c r="AA47" i="4" s="1"/>
  <c r="U15" i="4"/>
  <c r="N15" i="4"/>
  <c r="I15" i="4"/>
  <c r="AG14" i="4"/>
  <c r="AG46" i="4" s="1"/>
  <c r="AA14" i="4"/>
  <c r="AS14" i="4" s="1"/>
  <c r="U14" i="4"/>
  <c r="AP14" i="4" s="1"/>
  <c r="N14" i="4"/>
  <c r="I14" i="4"/>
  <c r="AG13" i="4"/>
  <c r="AV13" i="4" s="1"/>
  <c r="AA13" i="4"/>
  <c r="AA45" i="4" s="1"/>
  <c r="U13" i="4"/>
  <c r="AP13" i="4" s="1"/>
  <c r="N13" i="4"/>
  <c r="I13" i="4"/>
  <c r="AG12" i="4"/>
  <c r="AV12" i="4" s="1"/>
  <c r="AA12" i="4"/>
  <c r="AS12" i="4" s="1"/>
  <c r="U12" i="4"/>
  <c r="AP12" i="4" s="1"/>
  <c r="N12" i="4"/>
  <c r="I12" i="4"/>
  <c r="AG9" i="4"/>
  <c r="AV9" i="4" s="1"/>
  <c r="AA9" i="4"/>
  <c r="AS9" i="4" s="1"/>
  <c r="U9" i="4"/>
  <c r="AP9" i="4" s="1"/>
  <c r="N9" i="4"/>
  <c r="I9" i="4"/>
  <c r="AG8" i="4"/>
  <c r="AG42" i="4" s="1"/>
  <c r="AA8" i="4"/>
  <c r="U8" i="4"/>
  <c r="N8" i="4"/>
  <c r="I8" i="4"/>
  <c r="AG7" i="4"/>
  <c r="AV7" i="4" s="1"/>
  <c r="AA7" i="4"/>
  <c r="AS7" i="4" s="1"/>
  <c r="U7" i="4"/>
  <c r="AP7" i="4" s="1"/>
  <c r="N7" i="4"/>
  <c r="I7" i="4"/>
  <c r="AG6" i="4"/>
  <c r="AG40" i="4" s="1"/>
  <c r="AA6" i="4"/>
  <c r="AS6" i="4" s="1"/>
  <c r="U6" i="4"/>
  <c r="N6" i="4"/>
  <c r="I6" i="4"/>
  <c r="AG5" i="4"/>
  <c r="AA5" i="4"/>
  <c r="U5" i="4"/>
  <c r="U39" i="4" s="1"/>
  <c r="N5" i="4"/>
  <c r="I5" i="4"/>
  <c r="U123" i="2"/>
  <c r="U121" i="2"/>
  <c r="AX13" i="8"/>
  <c r="AY13" i="8" s="1"/>
  <c r="BG6" i="8"/>
  <c r="BH6" i="8" s="1"/>
  <c r="BC26" i="8"/>
  <c r="AW26" i="8"/>
  <c r="BC25" i="8"/>
  <c r="AZ25" i="8"/>
  <c r="AQ25" i="8"/>
  <c r="BF24" i="8"/>
  <c r="BC24" i="8"/>
  <c r="AZ24" i="8"/>
  <c r="AW24" i="8"/>
  <c r="AZ23" i="8"/>
  <c r="AW23" i="8"/>
  <c r="BF20" i="8"/>
  <c r="BC20" i="8"/>
  <c r="AW20" i="8"/>
  <c r="AT20" i="8"/>
  <c r="AQ20" i="8"/>
  <c r="BF19" i="8"/>
  <c r="BC19" i="8"/>
  <c r="AW19" i="8"/>
  <c r="AT19" i="8"/>
  <c r="AQ19" i="8"/>
  <c r="AW18" i="8"/>
  <c r="AT18" i="8"/>
  <c r="AQ18" i="8"/>
  <c r="BC15" i="8"/>
  <c r="AW15" i="8"/>
  <c r="AT15" i="8"/>
  <c r="AQ15" i="8"/>
  <c r="BF14" i="8"/>
  <c r="BC14" i="8"/>
  <c r="AW14" i="8"/>
  <c r="AT14" i="8"/>
  <c r="BC13" i="8"/>
  <c r="BD15" i="8" s="1"/>
  <c r="BE15" i="8" s="1"/>
  <c r="AW13" i="8"/>
  <c r="AT13" i="8"/>
  <c r="AU14" i="8" s="1"/>
  <c r="AV14" i="8" s="1"/>
  <c r="AQ13" i="8"/>
  <c r="BC12" i="8"/>
  <c r="AZ12" i="8"/>
  <c r="AW12" i="8"/>
  <c r="AX12" i="8" s="1"/>
  <c r="AY12" i="8" s="1"/>
  <c r="AT12" i="8"/>
  <c r="AQ12" i="8"/>
  <c r="BF9" i="8"/>
  <c r="BG9" i="8" s="1"/>
  <c r="BH9" i="8" s="1"/>
  <c r="AZ9" i="8"/>
  <c r="BF8" i="8"/>
  <c r="BG8" i="8" s="1"/>
  <c r="BH8" i="8" s="1"/>
  <c r="BC8" i="8"/>
  <c r="AZ8" i="8"/>
  <c r="AW8" i="8"/>
  <c r="AT8" i="8"/>
  <c r="AQ8" i="8"/>
  <c r="BF7" i="8"/>
  <c r="BG7" i="8" s="1"/>
  <c r="BH7" i="8" s="1"/>
  <c r="AZ7" i="8"/>
  <c r="AW7" i="8"/>
  <c r="BF6" i="8"/>
  <c r="AT6" i="8"/>
  <c r="AH15" i="8"/>
  <c r="AH14" i="8"/>
  <c r="S15" i="8"/>
  <c r="S14" i="8"/>
  <c r="N15" i="8"/>
  <c r="N14" i="8"/>
  <c r="I15" i="8"/>
  <c r="AH13" i="8"/>
  <c r="AH12" i="8"/>
  <c r="S13" i="8"/>
  <c r="S12" i="8"/>
  <c r="N13" i="8"/>
  <c r="N12" i="8"/>
  <c r="I13" i="8"/>
  <c r="I12" i="8"/>
  <c r="S20" i="8"/>
  <c r="S19" i="8"/>
  <c r="I18" i="8"/>
  <c r="AM9" i="8"/>
  <c r="AM8" i="8"/>
  <c r="AM7" i="8"/>
  <c r="AM6" i="8"/>
  <c r="AN8" i="8"/>
  <c r="AB9" i="8"/>
  <c r="AB8" i="8"/>
  <c r="AB25" i="8"/>
  <c r="AB24" i="8"/>
  <c r="AB23" i="8"/>
  <c r="AB12" i="8"/>
  <c r="BF26" i="8"/>
  <c r="AZ26" i="8"/>
  <c r="AT26" i="8"/>
  <c r="AQ26" i="8"/>
  <c r="BF25" i="8"/>
  <c r="S24" i="8"/>
  <c r="AT25" i="8"/>
  <c r="AT24" i="8"/>
  <c r="AQ24" i="8"/>
  <c r="AH24" i="8"/>
  <c r="AT23" i="8"/>
  <c r="I20" i="8"/>
  <c r="AZ20" i="8"/>
  <c r="AZ19" i="8"/>
  <c r="BF18" i="8"/>
  <c r="BC18" i="8"/>
  <c r="AB18" i="8"/>
  <c r="AM15" i="8"/>
  <c r="AM14" i="8"/>
  <c r="AZ14" i="8"/>
  <c r="AQ14" i="8"/>
  <c r="BF13" i="8"/>
  <c r="AZ13" i="8"/>
  <c r="BF12" i="8"/>
  <c r="H6" i="8"/>
  <c r="AQ6" i="8" s="1"/>
  <c r="M6" i="8"/>
  <c r="R6" i="8"/>
  <c r="AW6" i="8" s="1"/>
  <c r="W6" i="8"/>
  <c r="AZ6" i="8" s="1"/>
  <c r="AA6" i="8"/>
  <c r="AG9" i="8"/>
  <c r="BC9" i="8" s="1"/>
  <c r="AG7" i="8"/>
  <c r="AG6" i="8"/>
  <c r="BC6" i="8" s="1"/>
  <c r="AA9" i="8"/>
  <c r="AA7" i="8"/>
  <c r="W7" i="8"/>
  <c r="AB7" i="8" s="1"/>
  <c r="R9" i="8"/>
  <c r="R7" i="8"/>
  <c r="M9" i="8"/>
  <c r="AT9" i="8" s="1"/>
  <c r="M7" i="8"/>
  <c r="H9" i="8"/>
  <c r="AQ9" i="8" s="1"/>
  <c r="H7" i="8"/>
  <c r="AQ7" i="8" s="1"/>
  <c r="AG30" i="3"/>
  <c r="AV30" i="3" s="1"/>
  <c r="AA30" i="3"/>
  <c r="AA54" i="3" s="1"/>
  <c r="U30" i="3"/>
  <c r="AP30" i="3" s="1"/>
  <c r="N30" i="3"/>
  <c r="I30" i="3"/>
  <c r="O30" i="3" s="1"/>
  <c r="AG29" i="3"/>
  <c r="AG53" i="3" s="1"/>
  <c r="AA29" i="3"/>
  <c r="AA53" i="3" s="1"/>
  <c r="U29" i="3"/>
  <c r="AP29" i="3" s="1"/>
  <c r="N29" i="3"/>
  <c r="I29" i="3"/>
  <c r="O29" i="3" s="1"/>
  <c r="O53" i="3" s="1"/>
  <c r="AG28" i="3"/>
  <c r="AV28" i="3" s="1"/>
  <c r="AA28" i="3"/>
  <c r="AA52" i="3" s="1"/>
  <c r="U28" i="3"/>
  <c r="AP28" i="3" s="1"/>
  <c r="N28" i="3"/>
  <c r="I28" i="3"/>
  <c r="AG27" i="3"/>
  <c r="AG51" i="3" s="1"/>
  <c r="AA27" i="3"/>
  <c r="AA51" i="3" s="1"/>
  <c r="U27" i="3"/>
  <c r="AP27" i="3" s="1"/>
  <c r="N27" i="3"/>
  <c r="I27" i="3"/>
  <c r="O27" i="3" s="1"/>
  <c r="AG26" i="3"/>
  <c r="AV26" i="3" s="1"/>
  <c r="AA26" i="3"/>
  <c r="AS26" i="3" s="1"/>
  <c r="U26" i="3"/>
  <c r="U59" i="3" s="1"/>
  <c r="N26" i="3"/>
  <c r="I26" i="3"/>
  <c r="O26" i="3" s="1"/>
  <c r="AG25" i="3"/>
  <c r="AV25" i="3" s="1"/>
  <c r="AA25" i="3"/>
  <c r="AS25" i="3" s="1"/>
  <c r="U25" i="3"/>
  <c r="U58" i="3" s="1"/>
  <c r="N25" i="3"/>
  <c r="I25" i="3"/>
  <c r="AG22" i="3"/>
  <c r="AG50" i="3" s="1"/>
  <c r="AA22" i="3"/>
  <c r="AA50" i="3" s="1"/>
  <c r="U22" i="3"/>
  <c r="AP22" i="3" s="1"/>
  <c r="N22" i="3"/>
  <c r="I22" i="3"/>
  <c r="O22" i="3" s="1"/>
  <c r="AG21" i="3"/>
  <c r="AG57" i="3" s="1"/>
  <c r="AA21" i="3"/>
  <c r="AA57" i="3" s="1"/>
  <c r="U21" i="3"/>
  <c r="N21" i="3"/>
  <c r="I21" i="3"/>
  <c r="O21" i="3" s="1"/>
  <c r="AG20" i="3"/>
  <c r="AG49" i="3" s="1"/>
  <c r="AA20" i="3"/>
  <c r="AA49" i="3" s="1"/>
  <c r="U20" i="3"/>
  <c r="U49" i="3" s="1"/>
  <c r="N20" i="3"/>
  <c r="I20" i="3"/>
  <c r="O20" i="3" s="1"/>
  <c r="AG19" i="3"/>
  <c r="AA19" i="3"/>
  <c r="U19" i="3"/>
  <c r="U48" i="3" s="1"/>
  <c r="N19" i="3"/>
  <c r="I19" i="3"/>
  <c r="O19" i="3" s="1"/>
  <c r="AG18" i="3"/>
  <c r="AG47" i="3" s="1"/>
  <c r="AA18" i="3"/>
  <c r="AS18" i="3" s="1"/>
  <c r="U18" i="3"/>
  <c r="U47" i="3" s="1"/>
  <c r="N18" i="3"/>
  <c r="I18" i="3"/>
  <c r="AG17" i="3"/>
  <c r="AV17" i="3" s="1"/>
  <c r="AA17" i="3"/>
  <c r="AS17" i="3" s="1"/>
  <c r="U17" i="3"/>
  <c r="AP17" i="3" s="1"/>
  <c r="N17" i="3"/>
  <c r="I17" i="3"/>
  <c r="O17" i="3" s="1"/>
  <c r="AG14" i="3"/>
  <c r="AG37" i="3" s="1"/>
  <c r="AA14" i="3"/>
  <c r="AA37" i="3" s="1"/>
  <c r="U14" i="3"/>
  <c r="U37" i="3" s="1"/>
  <c r="N14" i="3"/>
  <c r="I14" i="3"/>
  <c r="AG13" i="3"/>
  <c r="AG43" i="3" s="1"/>
  <c r="AA13" i="3"/>
  <c r="AS13" i="3" s="1"/>
  <c r="U13" i="3"/>
  <c r="AP13" i="3" s="1"/>
  <c r="N13" i="3"/>
  <c r="I13" i="3"/>
  <c r="AM13" i="3" s="1"/>
  <c r="AG12" i="3"/>
  <c r="AG42" i="3" s="1"/>
  <c r="AS12" i="3"/>
  <c r="AP12" i="3"/>
  <c r="N12" i="3"/>
  <c r="I12" i="3"/>
  <c r="AG11" i="3"/>
  <c r="AG41" i="3" s="1"/>
  <c r="AA11" i="3"/>
  <c r="U11" i="3"/>
  <c r="U41" i="3" s="1"/>
  <c r="N11" i="3"/>
  <c r="I11" i="3"/>
  <c r="I41" i="3" s="1"/>
  <c r="AG10" i="3"/>
  <c r="AV10" i="3" s="1"/>
  <c r="AA10" i="3"/>
  <c r="AA40" i="3" s="1"/>
  <c r="U10" i="3"/>
  <c r="U40" i="3" s="1"/>
  <c r="N10" i="3"/>
  <c r="I10" i="3"/>
  <c r="AG7" i="3"/>
  <c r="AV7" i="3" s="1"/>
  <c r="AG6" i="3"/>
  <c r="AA7" i="3"/>
  <c r="AA6" i="3"/>
  <c r="AS6" i="3" s="1"/>
  <c r="U7" i="3"/>
  <c r="AP7" i="3" s="1"/>
  <c r="U6" i="3"/>
  <c r="AP6" i="3" s="1"/>
  <c r="AG5" i="3"/>
  <c r="AV5" i="3" s="1"/>
  <c r="AA5" i="3"/>
  <c r="AS5" i="3" s="1"/>
  <c r="U5" i="3"/>
  <c r="N7" i="3"/>
  <c r="N6" i="3"/>
  <c r="N5" i="3"/>
  <c r="I7" i="3"/>
  <c r="I36" i="3" s="1"/>
  <c r="I6" i="3"/>
  <c r="I35" i="3" s="1"/>
  <c r="I5" i="3"/>
  <c r="I34" i="3" s="1"/>
  <c r="U52" i="3"/>
  <c r="AV18" i="3"/>
  <c r="AA84" i="2"/>
  <c r="AS84" i="2" s="1"/>
  <c r="AA83" i="2"/>
  <c r="AS83" i="2" s="1"/>
  <c r="AA82" i="2"/>
  <c r="AS82" i="2" s="1"/>
  <c r="AA81" i="2"/>
  <c r="AA112" i="2" s="1"/>
  <c r="AA80" i="2"/>
  <c r="AS80" i="2" s="1"/>
  <c r="AG84" i="2"/>
  <c r="AG115" i="2" s="1"/>
  <c r="AG83" i="2"/>
  <c r="AG114" i="2" s="1"/>
  <c r="AG82" i="2"/>
  <c r="AG113" i="2" s="1"/>
  <c r="AG81" i="2"/>
  <c r="AG112" i="2" s="1"/>
  <c r="AG80" i="2"/>
  <c r="AG111" i="2" s="1"/>
  <c r="AG91" i="2"/>
  <c r="AV91" i="2" s="1"/>
  <c r="AG90" i="2"/>
  <c r="AV90" i="2" s="1"/>
  <c r="AG89" i="2"/>
  <c r="AV89" i="2" s="1"/>
  <c r="AG88" i="2"/>
  <c r="AV88" i="2" s="1"/>
  <c r="AG87" i="2"/>
  <c r="AG116" i="2" s="1"/>
  <c r="AA91" i="2"/>
  <c r="AA120" i="2" s="1"/>
  <c r="AA90" i="2"/>
  <c r="AS90" i="2" s="1"/>
  <c r="AA89" i="2"/>
  <c r="AA118" i="2" s="1"/>
  <c r="AA88" i="2"/>
  <c r="AA117" i="2" s="1"/>
  <c r="AA87" i="2"/>
  <c r="AS87" i="2" s="1"/>
  <c r="AA99" i="2"/>
  <c r="AS99" i="2" s="1"/>
  <c r="AA98" i="2"/>
  <c r="AS98" i="2" s="1"/>
  <c r="AA97" i="2"/>
  <c r="AA121" i="2" s="1"/>
  <c r="AA96" i="2"/>
  <c r="AS96" i="2" s="1"/>
  <c r="AA95" i="2"/>
  <c r="AA130" i="2" s="1"/>
  <c r="AA94" i="2"/>
  <c r="AS94" i="2" s="1"/>
  <c r="AG99" i="2"/>
  <c r="AG132" i="2" s="1"/>
  <c r="AG98" i="2"/>
  <c r="AG122" i="2" s="1"/>
  <c r="AG97" i="2"/>
  <c r="AV97" i="2" s="1"/>
  <c r="AG96" i="2"/>
  <c r="AV96" i="2" s="1"/>
  <c r="AG95" i="2"/>
  <c r="AV95" i="2" s="1"/>
  <c r="AG94" i="2"/>
  <c r="AV94" i="2" s="1"/>
  <c r="AG106" i="2"/>
  <c r="AV106" i="2" s="1"/>
  <c r="AG105" i="2"/>
  <c r="AV105" i="2" s="1"/>
  <c r="AG104" i="2"/>
  <c r="AV104" i="2" s="1"/>
  <c r="AG103" i="2"/>
  <c r="AV103" i="2" s="1"/>
  <c r="AG102" i="2"/>
  <c r="AV102" i="2" s="1"/>
  <c r="AA106" i="2"/>
  <c r="AS106" i="2" s="1"/>
  <c r="AA105" i="2"/>
  <c r="AA123" i="2" s="1"/>
  <c r="AA104" i="2"/>
  <c r="AA135" i="2" s="1"/>
  <c r="AA103" i="2"/>
  <c r="AS103" i="2" s="1"/>
  <c r="AA102" i="2"/>
  <c r="AS102" i="2" s="1"/>
  <c r="U106" i="2"/>
  <c r="U124" i="2" s="1"/>
  <c r="U105" i="2"/>
  <c r="U104" i="2"/>
  <c r="AP104" i="2" s="1"/>
  <c r="U103" i="2"/>
  <c r="AP103" i="2" s="1"/>
  <c r="U102" i="2"/>
  <c r="AP102" i="2" s="1"/>
  <c r="N106" i="2"/>
  <c r="N105" i="2"/>
  <c r="N104" i="2"/>
  <c r="N103" i="2"/>
  <c r="N102" i="2"/>
  <c r="I106" i="2"/>
  <c r="I105" i="2"/>
  <c r="I104" i="2"/>
  <c r="I103" i="2"/>
  <c r="I102" i="2"/>
  <c r="U99" i="2"/>
  <c r="AP99" i="2" s="1"/>
  <c r="U98" i="2"/>
  <c r="AP98" i="2" s="1"/>
  <c r="U97" i="2"/>
  <c r="AP97" i="2" s="1"/>
  <c r="U96" i="2"/>
  <c r="U131" i="2" s="1"/>
  <c r="U95" i="2"/>
  <c r="AP95" i="2" s="1"/>
  <c r="U94" i="2"/>
  <c r="U129" i="2" s="1"/>
  <c r="I99" i="2"/>
  <c r="I98" i="2"/>
  <c r="I97" i="2"/>
  <c r="I96" i="2"/>
  <c r="I95" i="2"/>
  <c r="I94" i="2"/>
  <c r="N99" i="2"/>
  <c r="N98" i="2"/>
  <c r="N97" i="2"/>
  <c r="N96" i="2"/>
  <c r="N95" i="2"/>
  <c r="N94" i="2"/>
  <c r="U91" i="2"/>
  <c r="U120" i="2" s="1"/>
  <c r="U90" i="2"/>
  <c r="U119" i="2" s="1"/>
  <c r="U89" i="2"/>
  <c r="U118" i="2" s="1"/>
  <c r="U88" i="2"/>
  <c r="AP88" i="2" s="1"/>
  <c r="U87" i="2"/>
  <c r="AP87" i="2" s="1"/>
  <c r="U84" i="2"/>
  <c r="AP84" i="2" s="1"/>
  <c r="U83" i="2"/>
  <c r="AP83" i="2" s="1"/>
  <c r="U82" i="2"/>
  <c r="AP82" i="2" s="1"/>
  <c r="U81" i="2"/>
  <c r="AP81" i="2" s="1"/>
  <c r="U80" i="2"/>
  <c r="U111" i="2" s="1"/>
  <c r="N91" i="2"/>
  <c r="N90" i="2"/>
  <c r="N89" i="2"/>
  <c r="N88" i="2"/>
  <c r="N87" i="2"/>
  <c r="I91" i="2"/>
  <c r="I90" i="2"/>
  <c r="I89" i="2"/>
  <c r="I88" i="2"/>
  <c r="I87" i="2"/>
  <c r="N84" i="2"/>
  <c r="N83" i="2"/>
  <c r="N82" i="2"/>
  <c r="N81" i="2"/>
  <c r="N80" i="2"/>
  <c r="I84" i="2"/>
  <c r="I82" i="2"/>
  <c r="I81" i="2"/>
  <c r="I80" i="2"/>
  <c r="AV14" i="2"/>
  <c r="AG13" i="2"/>
  <c r="AV13" i="2" s="1"/>
  <c r="AG12" i="2"/>
  <c r="AV12" i="2" s="1"/>
  <c r="AG11" i="2"/>
  <c r="AV11" i="2" s="1"/>
  <c r="AG8" i="2"/>
  <c r="AV8" i="2" s="1"/>
  <c r="AG7" i="2"/>
  <c r="AV7" i="2" s="1"/>
  <c r="AG6" i="2"/>
  <c r="AV6" i="2" s="1"/>
  <c r="AG5" i="2"/>
  <c r="AV5" i="2" s="1"/>
  <c r="AA8" i="2"/>
  <c r="AS8" i="2" s="1"/>
  <c r="AA7" i="2"/>
  <c r="AA43" i="2" s="1"/>
  <c r="AA6" i="2"/>
  <c r="AS6" i="2" s="1"/>
  <c r="AA5" i="2"/>
  <c r="AS5" i="2" s="1"/>
  <c r="AS14" i="2"/>
  <c r="AA13" i="2"/>
  <c r="AS13" i="2" s="1"/>
  <c r="AA12" i="2"/>
  <c r="AS12" i="2" s="1"/>
  <c r="AA11" i="2"/>
  <c r="AS11" i="2" s="1"/>
  <c r="AG22" i="2"/>
  <c r="AV22" i="2" s="1"/>
  <c r="AG21" i="2"/>
  <c r="AV21" i="2" s="1"/>
  <c r="AG20" i="2"/>
  <c r="AV20" i="2" s="1"/>
  <c r="AG19" i="2"/>
  <c r="AV19" i="2" s="1"/>
  <c r="AG18" i="2"/>
  <c r="AV18" i="2" s="1"/>
  <c r="AG17" i="2"/>
  <c r="AV17" i="2" s="1"/>
  <c r="AA22" i="2"/>
  <c r="AS22" i="2" s="1"/>
  <c r="AA21" i="2"/>
  <c r="AS21" i="2" s="1"/>
  <c r="AA20" i="2"/>
  <c r="AS20" i="2" s="1"/>
  <c r="AA19" i="2"/>
  <c r="AS19" i="2" s="1"/>
  <c r="AA18" i="2"/>
  <c r="AS18" i="2" s="1"/>
  <c r="AA17" i="2"/>
  <c r="AS17" i="2" s="1"/>
  <c r="AG29" i="2"/>
  <c r="AV29" i="2" s="1"/>
  <c r="AV28" i="2"/>
  <c r="AG27" i="2"/>
  <c r="AV27" i="2" s="1"/>
  <c r="AG26" i="2"/>
  <c r="AV26" i="2" s="1"/>
  <c r="AG25" i="2"/>
  <c r="AV25" i="2" s="1"/>
  <c r="AA29" i="2"/>
  <c r="AS29" i="2" s="1"/>
  <c r="AS28" i="2"/>
  <c r="AA27" i="2"/>
  <c r="AS27" i="2" s="1"/>
  <c r="AA26" i="2"/>
  <c r="AS26" i="2" s="1"/>
  <c r="AA25" i="2"/>
  <c r="AS25" i="2" s="1"/>
  <c r="AG37" i="2"/>
  <c r="AV37" i="2" s="1"/>
  <c r="AG36" i="2"/>
  <c r="AV36" i="2" s="1"/>
  <c r="AG35" i="2"/>
  <c r="AV35" i="2" s="1"/>
  <c r="AG34" i="2"/>
  <c r="AV34" i="2" s="1"/>
  <c r="AG33" i="2"/>
  <c r="AV33" i="2" s="1"/>
  <c r="AG32" i="2"/>
  <c r="AV32" i="2" s="1"/>
  <c r="AA37" i="2"/>
  <c r="AS37" i="2" s="1"/>
  <c r="AA36" i="2"/>
  <c r="AS36" i="2" s="1"/>
  <c r="AA35" i="2"/>
  <c r="AS35" i="2" s="1"/>
  <c r="AA34" i="2"/>
  <c r="AS34" i="2" s="1"/>
  <c r="AA33" i="2"/>
  <c r="AS33" i="2" s="1"/>
  <c r="AA32" i="2"/>
  <c r="AS32" i="2" s="1"/>
  <c r="U37" i="2"/>
  <c r="AP37" i="2" s="1"/>
  <c r="U36" i="2"/>
  <c r="AP36" i="2" s="1"/>
  <c r="U35" i="2"/>
  <c r="AP35" i="2" s="1"/>
  <c r="U34" i="2"/>
  <c r="AP34" i="2" s="1"/>
  <c r="U33" i="2"/>
  <c r="AP33" i="2" s="1"/>
  <c r="U32" i="2"/>
  <c r="AP32" i="2" s="1"/>
  <c r="N37" i="2"/>
  <c r="N36" i="2"/>
  <c r="N35" i="2"/>
  <c r="N34" i="2"/>
  <c r="N33" i="2"/>
  <c r="N32" i="2"/>
  <c r="I37" i="2"/>
  <c r="I36" i="2"/>
  <c r="I35" i="2"/>
  <c r="I34" i="2"/>
  <c r="I33" i="2"/>
  <c r="I32" i="2"/>
  <c r="U29" i="2"/>
  <c r="AP29" i="2" s="1"/>
  <c r="AP28" i="2"/>
  <c r="U27" i="2"/>
  <c r="AP27" i="2" s="1"/>
  <c r="U26" i="2"/>
  <c r="AP26" i="2" s="1"/>
  <c r="U25" i="2"/>
  <c r="AP25" i="2" s="1"/>
  <c r="N29" i="2"/>
  <c r="N27" i="2"/>
  <c r="N26" i="2"/>
  <c r="N25" i="2"/>
  <c r="I29" i="2"/>
  <c r="I27" i="2"/>
  <c r="I26" i="2"/>
  <c r="I25" i="2"/>
  <c r="U22" i="2"/>
  <c r="AP22" i="2" s="1"/>
  <c r="U21" i="2"/>
  <c r="AP21" i="2" s="1"/>
  <c r="U20" i="2"/>
  <c r="AP20" i="2" s="1"/>
  <c r="U19" i="2"/>
  <c r="AP19" i="2" s="1"/>
  <c r="U18" i="2"/>
  <c r="AP18" i="2" s="1"/>
  <c r="U17" i="2"/>
  <c r="AP17" i="2" s="1"/>
  <c r="AP14" i="2"/>
  <c r="U13" i="2"/>
  <c r="AP13" i="2" s="1"/>
  <c r="U12" i="2"/>
  <c r="AP12" i="2" s="1"/>
  <c r="U11" i="2"/>
  <c r="AP11" i="2" s="1"/>
  <c r="N22" i="2"/>
  <c r="N21" i="2"/>
  <c r="N20" i="2"/>
  <c r="N19" i="2"/>
  <c r="N18" i="2"/>
  <c r="N17" i="2"/>
  <c r="I22" i="2"/>
  <c r="I21" i="2"/>
  <c r="I20" i="2"/>
  <c r="I19" i="2"/>
  <c r="I18" i="2"/>
  <c r="I17" i="2"/>
  <c r="N13" i="2"/>
  <c r="N12" i="2"/>
  <c r="N11" i="2"/>
  <c r="I13" i="2"/>
  <c r="I12" i="2"/>
  <c r="I11" i="2"/>
  <c r="U8" i="2"/>
  <c r="AP8" i="2" s="1"/>
  <c r="U7" i="2"/>
  <c r="AP7" i="2" s="1"/>
  <c r="U6" i="2"/>
  <c r="AP6" i="2" s="1"/>
  <c r="U5" i="2"/>
  <c r="U41" i="2" s="1"/>
  <c r="N8" i="2"/>
  <c r="N7" i="2"/>
  <c r="N6" i="2"/>
  <c r="N5" i="2"/>
  <c r="I8" i="2"/>
  <c r="I7" i="2"/>
  <c r="I6" i="2"/>
  <c r="I5" i="2"/>
  <c r="AA58" i="3" l="1"/>
  <c r="U54" i="3"/>
  <c r="AS28" i="3"/>
  <c r="U50" i="3"/>
  <c r="AP19" i="3"/>
  <c r="AP20" i="3"/>
  <c r="AV12" i="3"/>
  <c r="AA35" i="3"/>
  <c r="U51" i="3"/>
  <c r="AA34" i="3"/>
  <c r="AS30" i="3"/>
  <c r="AV20" i="3"/>
  <c r="AI22" i="3"/>
  <c r="AG59" i="3"/>
  <c r="AI26" i="3"/>
  <c r="AI20" i="3"/>
  <c r="AI37" i="3"/>
  <c r="AP10" i="3"/>
  <c r="AG54" i="3"/>
  <c r="AI30" i="3"/>
  <c r="AG52" i="3"/>
  <c r="AT48" i="5"/>
  <c r="AU48" i="5" s="1"/>
  <c r="AA106" i="5"/>
  <c r="AV14" i="5"/>
  <c r="AW17" i="5" s="1"/>
  <c r="AX17" i="5" s="1"/>
  <c r="AV13" i="5"/>
  <c r="AW16" i="5" s="1"/>
  <c r="AX16" i="5" s="1"/>
  <c r="O74" i="5"/>
  <c r="O30" i="5"/>
  <c r="AI30" i="5" s="1"/>
  <c r="AI73" i="5" s="1"/>
  <c r="AA107" i="5"/>
  <c r="AT49" i="5"/>
  <c r="AU49" i="5" s="1"/>
  <c r="AT50" i="5"/>
  <c r="AU50" i="5" s="1"/>
  <c r="AT51" i="5"/>
  <c r="AU51" i="5" s="1"/>
  <c r="AT47" i="5"/>
  <c r="AU47" i="5" s="1"/>
  <c r="AA108" i="5"/>
  <c r="AS58" i="5"/>
  <c r="AT56" i="5" s="1"/>
  <c r="AU56" i="5" s="1"/>
  <c r="AA109" i="5"/>
  <c r="AM28" i="5"/>
  <c r="O71" i="5"/>
  <c r="AG64" i="5"/>
  <c r="AP42" i="5"/>
  <c r="AQ40" i="5" s="1"/>
  <c r="AR40" i="5" s="1"/>
  <c r="AP41" i="5"/>
  <c r="AQ43" i="5" s="1"/>
  <c r="AR43" i="5" s="1"/>
  <c r="AP31" i="5"/>
  <c r="AG63" i="5"/>
  <c r="AG62" i="5"/>
  <c r="O70" i="5"/>
  <c r="AM16" i="5"/>
  <c r="AP44" i="5"/>
  <c r="U102" i="5"/>
  <c r="AA77" i="5"/>
  <c r="AG66" i="5"/>
  <c r="AW8" i="5"/>
  <c r="AX8" i="5" s="1"/>
  <c r="AG82" i="5"/>
  <c r="AW6" i="5"/>
  <c r="AX6" i="5" s="1"/>
  <c r="AW9" i="5"/>
  <c r="AX9" i="5" s="1"/>
  <c r="AW10" i="5"/>
  <c r="AX10" i="5" s="1"/>
  <c r="AW7" i="5"/>
  <c r="AX7" i="5" s="1"/>
  <c r="U88" i="5"/>
  <c r="AP34" i="5"/>
  <c r="AQ34" i="5" s="1"/>
  <c r="AR34" i="5" s="1"/>
  <c r="U87" i="5"/>
  <c r="V84" i="5" s="1"/>
  <c r="AQ35" i="5"/>
  <c r="AR35" i="5" s="1"/>
  <c r="AT58" i="5"/>
  <c r="AU58" i="5" s="1"/>
  <c r="AA75" i="5"/>
  <c r="AG73" i="5"/>
  <c r="AV27" i="5"/>
  <c r="AA94" i="5"/>
  <c r="AV29" i="5"/>
  <c r="AG71" i="5"/>
  <c r="U76" i="5"/>
  <c r="U77" i="5"/>
  <c r="AG70" i="5"/>
  <c r="AW13" i="5"/>
  <c r="AX13" i="5" s="1"/>
  <c r="AA83" i="5"/>
  <c r="U75" i="5"/>
  <c r="AQ56" i="5"/>
  <c r="AR56" i="5" s="1"/>
  <c r="AQ57" i="5"/>
  <c r="AR57" i="5" s="1"/>
  <c r="AQ54" i="5"/>
  <c r="AR54" i="5" s="1"/>
  <c r="AS14" i="5"/>
  <c r="AT17" i="5" s="1"/>
  <c r="AU17" i="5" s="1"/>
  <c r="AT16" i="5"/>
  <c r="AU16" i="5" s="1"/>
  <c r="AV21" i="5"/>
  <c r="AS6" i="5"/>
  <c r="AV24" i="5"/>
  <c r="AG67" i="5"/>
  <c r="AS5" i="5"/>
  <c r="AS9" i="5"/>
  <c r="U105" i="5"/>
  <c r="AP47" i="5"/>
  <c r="AQ50" i="5" s="1"/>
  <c r="AR50" i="5" s="1"/>
  <c r="AV23" i="5"/>
  <c r="AW24" i="5" s="1"/>
  <c r="AX24" i="5" s="1"/>
  <c r="U108" i="5"/>
  <c r="U107" i="5"/>
  <c r="U106" i="5"/>
  <c r="AW21" i="5"/>
  <c r="AX21" i="5" s="1"/>
  <c r="AW22" i="5"/>
  <c r="AX22" i="5" s="1"/>
  <c r="AW23" i="5"/>
  <c r="AX23" i="5" s="1"/>
  <c r="AS7" i="5"/>
  <c r="AS30" i="5"/>
  <c r="AG101" i="5"/>
  <c r="AA71" i="5"/>
  <c r="AA69" i="5"/>
  <c r="U94" i="5"/>
  <c r="U83" i="5"/>
  <c r="AV43" i="5"/>
  <c r="AV31" i="5"/>
  <c r="O48" i="5"/>
  <c r="O105" i="5" s="1"/>
  <c r="P94" i="5" s="1"/>
  <c r="AA70" i="5"/>
  <c r="AT15" i="5"/>
  <c r="AU15" i="5" s="1"/>
  <c r="AP14" i="5"/>
  <c r="AQ16" i="5" s="1"/>
  <c r="AR16" i="5" s="1"/>
  <c r="U85" i="5"/>
  <c r="AS29" i="5"/>
  <c r="AS20" i="5"/>
  <c r="AT21" i="5" s="1"/>
  <c r="AW37" i="5"/>
  <c r="AX37" i="5" s="1"/>
  <c r="AP10" i="5"/>
  <c r="AP9" i="5"/>
  <c r="AQ9" i="5" s="1"/>
  <c r="AR9" i="5" s="1"/>
  <c r="V88" i="5"/>
  <c r="AP8" i="5"/>
  <c r="AQ6" i="5" s="1"/>
  <c r="AR6" i="5" s="1"/>
  <c r="U62" i="5"/>
  <c r="O75" i="5"/>
  <c r="AS24" i="5"/>
  <c r="AT22" i="5" s="1"/>
  <c r="AU22" i="5" s="1"/>
  <c r="AV58" i="5"/>
  <c r="AW34" i="5"/>
  <c r="AX34" i="5" s="1"/>
  <c r="AW35" i="5"/>
  <c r="AX35" i="5" s="1"/>
  <c r="AG87" i="5"/>
  <c r="AW36" i="5"/>
  <c r="AX36" i="5" s="1"/>
  <c r="AA96" i="5"/>
  <c r="U64" i="5"/>
  <c r="V77" i="5" s="1"/>
  <c r="U63" i="5"/>
  <c r="AQ8" i="5"/>
  <c r="AR8" i="5" s="1"/>
  <c r="AQ10" i="5"/>
  <c r="AR10" i="5" s="1"/>
  <c r="AA95" i="5"/>
  <c r="AI57" i="5"/>
  <c r="AI77" i="5" s="1"/>
  <c r="AG77" i="5"/>
  <c r="AV56" i="5"/>
  <c r="AG75" i="5"/>
  <c r="AA103" i="5"/>
  <c r="AM17" i="5"/>
  <c r="P98" i="5"/>
  <c r="AS42" i="5"/>
  <c r="AV54" i="5"/>
  <c r="AV51" i="5"/>
  <c r="AG107" i="5"/>
  <c r="AI50" i="5"/>
  <c r="AI107" i="5" s="1"/>
  <c r="AG105" i="5"/>
  <c r="AH99" i="5"/>
  <c r="AV47" i="5"/>
  <c r="O85" i="5"/>
  <c r="AM13" i="5"/>
  <c r="U97" i="5"/>
  <c r="U96" i="5"/>
  <c r="AI23" i="5"/>
  <c r="AI96" i="5" s="1"/>
  <c r="AP22" i="5"/>
  <c r="AQ22" i="5" s="1"/>
  <c r="AR22" i="5" s="1"/>
  <c r="AM14" i="5"/>
  <c r="AS41" i="5"/>
  <c r="AS31" i="5"/>
  <c r="AT31" i="5" s="1"/>
  <c r="AU31" i="5" s="1"/>
  <c r="AI31" i="5"/>
  <c r="AI99" i="5" s="1"/>
  <c r="U95" i="5"/>
  <c r="U67" i="5"/>
  <c r="AM10" i="5"/>
  <c r="AM9" i="5"/>
  <c r="O65" i="5"/>
  <c r="O82" i="5"/>
  <c r="P89" i="5" s="1"/>
  <c r="P84" i="5"/>
  <c r="O64" i="5"/>
  <c r="AM6" i="5"/>
  <c r="O5" i="5"/>
  <c r="AS37" i="5"/>
  <c r="AT36" i="5" s="1"/>
  <c r="AU36" i="5" s="1"/>
  <c r="AA87" i="5"/>
  <c r="AT37" i="5"/>
  <c r="AU37" i="5" s="1"/>
  <c r="AT35" i="5"/>
  <c r="AU35" i="5" s="1"/>
  <c r="AA86" i="5"/>
  <c r="AP30" i="5"/>
  <c r="AP28" i="5"/>
  <c r="AP16" i="5"/>
  <c r="AQ13" i="5" s="1"/>
  <c r="AR13" i="5" s="1"/>
  <c r="AP27" i="5"/>
  <c r="AQ55" i="5"/>
  <c r="AR55" i="5" s="1"/>
  <c r="AQ58" i="5"/>
  <c r="AR58" i="5" s="1"/>
  <c r="AQ48" i="5"/>
  <c r="AQ20" i="5"/>
  <c r="AU15" i="8"/>
  <c r="AV15" i="8" s="1"/>
  <c r="AU12" i="8"/>
  <c r="AV12" i="8" s="1"/>
  <c r="AU13" i="8"/>
  <c r="AV13" i="8" s="1"/>
  <c r="AV16" i="8" s="1"/>
  <c r="AT21" i="8"/>
  <c r="AG45" i="4"/>
  <c r="AG44" i="4"/>
  <c r="BH10" i="8"/>
  <c r="AQ21" i="8"/>
  <c r="AH23" i="8"/>
  <c r="BC23" i="8"/>
  <c r="BD26" i="8" s="1"/>
  <c r="BE26" i="8" s="1"/>
  <c r="I14" i="8"/>
  <c r="AR15" i="8"/>
  <c r="AS15" i="8" s="1"/>
  <c r="AR14" i="8"/>
  <c r="AS14" i="8" s="1"/>
  <c r="AR13" i="8"/>
  <c r="AS13" i="8" s="1"/>
  <c r="AR12" i="8"/>
  <c r="AS12" i="8" s="1"/>
  <c r="BA26" i="8"/>
  <c r="BB26" i="8" s="1"/>
  <c r="BA25" i="8"/>
  <c r="BB25" i="8" s="1"/>
  <c r="BA24" i="8"/>
  <c r="BB24" i="8" s="1"/>
  <c r="BA23" i="8"/>
  <c r="BB23" i="8" s="1"/>
  <c r="AB26" i="8"/>
  <c r="AN26" i="8" s="1"/>
  <c r="AH9" i="8"/>
  <c r="AH7" i="8"/>
  <c r="BC7" i="8"/>
  <c r="AH6" i="8"/>
  <c r="AH8" i="8"/>
  <c r="BF21" i="8"/>
  <c r="BF15" i="8"/>
  <c r="BG14" i="8" s="1"/>
  <c r="BH14" i="8" s="1"/>
  <c r="AB6" i="8"/>
  <c r="AC7" i="8" s="1"/>
  <c r="BA9" i="8"/>
  <c r="BB9" i="8" s="1"/>
  <c r="S25" i="8"/>
  <c r="S26" i="8"/>
  <c r="S18" i="8"/>
  <c r="AW25" i="8"/>
  <c r="S23" i="8"/>
  <c r="BG12" i="8"/>
  <c r="BH12" i="8" s="1"/>
  <c r="AM13" i="8"/>
  <c r="AM12" i="8"/>
  <c r="AN12" i="8"/>
  <c r="BD13" i="8"/>
  <c r="BE13" i="8" s="1"/>
  <c r="BE16" i="8" s="1"/>
  <c r="BD14" i="8"/>
  <c r="BE14" i="8" s="1"/>
  <c r="BD12" i="8"/>
  <c r="BE12" i="8" s="1"/>
  <c r="BC21" i="8"/>
  <c r="AH25" i="8"/>
  <c r="AH26" i="8"/>
  <c r="AH19" i="8"/>
  <c r="AH20" i="8"/>
  <c r="AN18" i="8"/>
  <c r="AH18" i="8"/>
  <c r="U45" i="4"/>
  <c r="U44" i="4"/>
  <c r="AA58" i="4"/>
  <c r="AU26" i="8"/>
  <c r="AV26" i="8" s="1"/>
  <c r="AU25" i="8"/>
  <c r="AV25" i="8" s="1"/>
  <c r="AU24" i="8"/>
  <c r="AV24" i="8" s="1"/>
  <c r="AU23" i="8"/>
  <c r="AV23" i="8" s="1"/>
  <c r="N18" i="8"/>
  <c r="N19" i="8"/>
  <c r="N20" i="8"/>
  <c r="N23" i="8"/>
  <c r="N24" i="8"/>
  <c r="N25" i="8"/>
  <c r="N26" i="8"/>
  <c r="S7" i="8"/>
  <c r="AN6" i="8"/>
  <c r="S8" i="8"/>
  <c r="S9" i="8"/>
  <c r="AX9" i="8"/>
  <c r="AY9" i="8" s="1"/>
  <c r="AW9" i="8"/>
  <c r="AX7" i="8" s="1"/>
  <c r="AY7" i="8" s="1"/>
  <c r="S6" i="8"/>
  <c r="AB15" i="8"/>
  <c r="AN15" i="8" s="1"/>
  <c r="AB13" i="8"/>
  <c r="AW21" i="8"/>
  <c r="AX15" i="8"/>
  <c r="AY15" i="8" s="1"/>
  <c r="AX14" i="8"/>
  <c r="AY14" i="8" s="1"/>
  <c r="AB19" i="8"/>
  <c r="AN19" i="8" s="1"/>
  <c r="AZ18" i="8"/>
  <c r="AZ21" i="8" s="1"/>
  <c r="AB20" i="8"/>
  <c r="AZ15" i="8"/>
  <c r="BA12" i="8" s="1"/>
  <c r="BB12" i="8" s="1"/>
  <c r="BA15" i="8"/>
  <c r="BB15" i="8" s="1"/>
  <c r="AB14" i="8"/>
  <c r="AN14" i="8" s="1"/>
  <c r="BA13" i="8"/>
  <c r="BB13" i="8" s="1"/>
  <c r="AN24" i="8"/>
  <c r="N7" i="8"/>
  <c r="N9" i="8"/>
  <c r="AT7" i="8"/>
  <c r="AU8" i="8" s="1"/>
  <c r="AV8" i="8" s="1"/>
  <c r="AN7" i="8"/>
  <c r="N6" i="8"/>
  <c r="N8" i="8"/>
  <c r="I23" i="8"/>
  <c r="I24" i="8"/>
  <c r="I25" i="8"/>
  <c r="I26" i="8"/>
  <c r="AQ23" i="8"/>
  <c r="AN23" i="8"/>
  <c r="I19" i="8"/>
  <c r="AR9" i="8"/>
  <c r="AS9" i="8" s="1"/>
  <c r="AR8" i="8"/>
  <c r="AS8" i="8" s="1"/>
  <c r="AR7" i="8"/>
  <c r="AS7" i="8" s="1"/>
  <c r="AR6" i="8"/>
  <c r="AS6" i="8" s="1"/>
  <c r="AN9" i="8"/>
  <c r="I6" i="8"/>
  <c r="I7" i="8"/>
  <c r="I8" i="8"/>
  <c r="I9" i="8"/>
  <c r="AM26" i="8"/>
  <c r="AN25" i="8"/>
  <c r="AM18" i="8"/>
  <c r="AM19" i="8"/>
  <c r="AM20" i="8"/>
  <c r="AM24" i="8"/>
  <c r="AM23" i="8"/>
  <c r="AM25" i="8"/>
  <c r="BF23" i="8"/>
  <c r="BA6" i="8"/>
  <c r="BB6" i="8" s="1"/>
  <c r="BA7" i="8"/>
  <c r="BB7" i="8" s="1"/>
  <c r="BA8" i="8"/>
  <c r="BB8" i="8" s="1"/>
  <c r="AX6" i="8"/>
  <c r="AY6" i="8" s="1"/>
  <c r="AX8" i="8"/>
  <c r="AY8" i="8" s="1"/>
  <c r="AG43" i="2"/>
  <c r="AG119" i="2"/>
  <c r="AA41" i="2"/>
  <c r="AA60" i="2"/>
  <c r="AA64" i="2"/>
  <c r="AG54" i="2"/>
  <c r="U60" i="2"/>
  <c r="AA119" i="2"/>
  <c r="AG133" i="2"/>
  <c r="AA115" i="2"/>
  <c r="U43" i="2"/>
  <c r="AG62" i="2"/>
  <c r="U46" i="2"/>
  <c r="AG63" i="2"/>
  <c r="AG117" i="2"/>
  <c r="U54" i="2"/>
  <c r="AG64" i="2"/>
  <c r="AG118" i="2"/>
  <c r="AG66" i="2"/>
  <c r="AA54" i="2"/>
  <c r="AG121" i="2"/>
  <c r="AA55" i="2"/>
  <c r="AA134" i="2"/>
  <c r="AG50" i="2"/>
  <c r="AA111" i="2"/>
  <c r="AG131" i="2"/>
  <c r="U134" i="2"/>
  <c r="AA46" i="2"/>
  <c r="U113" i="2"/>
  <c r="V117" i="2" s="1"/>
  <c r="U47" i="2"/>
  <c r="AA47" i="2"/>
  <c r="AG47" i="2"/>
  <c r="U63" i="2"/>
  <c r="AA65" i="2"/>
  <c r="AG67" i="2"/>
  <c r="U114" i="2"/>
  <c r="AA124" i="2"/>
  <c r="AA131" i="2"/>
  <c r="U48" i="2"/>
  <c r="AA48" i="2"/>
  <c r="AG48" i="2"/>
  <c r="U64" i="2"/>
  <c r="AA66" i="2"/>
  <c r="AG68" i="2"/>
  <c r="U115" i="2"/>
  <c r="AA113" i="2"/>
  <c r="AG123" i="2"/>
  <c r="AA132" i="2"/>
  <c r="U55" i="2"/>
  <c r="AG46" i="2"/>
  <c r="AG135" i="2"/>
  <c r="U49" i="2"/>
  <c r="AA49" i="2"/>
  <c r="AG49" i="2"/>
  <c r="U65" i="2"/>
  <c r="AA67" i="2"/>
  <c r="AG69" i="2"/>
  <c r="U116" i="2"/>
  <c r="AA114" i="2"/>
  <c r="AG124" i="2"/>
  <c r="AA133" i="2"/>
  <c r="U122" i="2"/>
  <c r="U62" i="2"/>
  <c r="U50" i="2"/>
  <c r="AA50" i="2"/>
  <c r="U66" i="2"/>
  <c r="AA68" i="2"/>
  <c r="U117" i="2"/>
  <c r="U133" i="2"/>
  <c r="AG55" i="2"/>
  <c r="U51" i="2"/>
  <c r="AA51" i="2"/>
  <c r="AG51" i="2"/>
  <c r="U67" i="2"/>
  <c r="AA69" i="2"/>
  <c r="AA116" i="2"/>
  <c r="U130" i="2"/>
  <c r="AA61" i="2"/>
  <c r="U52" i="2"/>
  <c r="AA52" i="2"/>
  <c r="AG52" i="2"/>
  <c r="U68" i="2"/>
  <c r="AG60" i="2"/>
  <c r="AG129" i="2"/>
  <c r="U53" i="2"/>
  <c r="AA53" i="2"/>
  <c r="AG53" i="2"/>
  <c r="U69" i="2"/>
  <c r="AG61" i="2"/>
  <c r="U132" i="2"/>
  <c r="AG130" i="2"/>
  <c r="AA62" i="2"/>
  <c r="U135" i="2"/>
  <c r="U45" i="2"/>
  <c r="AA45" i="2"/>
  <c r="AG45" i="2"/>
  <c r="U61" i="2"/>
  <c r="AA63" i="2"/>
  <c r="AG65" i="2"/>
  <c r="U112" i="2"/>
  <c r="AA122" i="2"/>
  <c r="AG120" i="2"/>
  <c r="AH119" i="2" s="1"/>
  <c r="AA129" i="2"/>
  <c r="AB130" i="2" s="1"/>
  <c r="AG134" i="2"/>
  <c r="AG44" i="2"/>
  <c r="AG42" i="2"/>
  <c r="AG41" i="2"/>
  <c r="AA44" i="2"/>
  <c r="AA42" i="2"/>
  <c r="U44" i="2"/>
  <c r="U42" i="2"/>
  <c r="AN14" i="5"/>
  <c r="AO14" i="5" s="1"/>
  <c r="AT14" i="5"/>
  <c r="AU14" i="5" s="1"/>
  <c r="AW5" i="5"/>
  <c r="AX5" i="5" s="1"/>
  <c r="AQ5" i="5"/>
  <c r="AR5" i="5" s="1"/>
  <c r="AI58" i="5"/>
  <c r="AI89" i="5" s="1"/>
  <c r="AM58" i="5"/>
  <c r="AI56" i="5"/>
  <c r="AI76" i="5" s="1"/>
  <c r="AM56" i="5"/>
  <c r="AM54" i="5"/>
  <c r="AI54" i="5"/>
  <c r="AI109" i="5" s="1"/>
  <c r="AI55" i="5"/>
  <c r="AI75" i="5" s="1"/>
  <c r="AM57" i="5"/>
  <c r="AI48" i="5"/>
  <c r="AI105" i="5" s="1"/>
  <c r="AM48" i="5"/>
  <c r="AI51" i="5"/>
  <c r="AI108" i="5" s="1"/>
  <c r="AM51" i="5"/>
  <c r="AI49" i="5"/>
  <c r="AI106" i="5" s="1"/>
  <c r="AM49" i="5"/>
  <c r="AI47" i="5"/>
  <c r="AI104" i="5" s="1"/>
  <c r="AM47" i="5"/>
  <c r="AM50" i="5"/>
  <c r="AM43" i="5"/>
  <c r="AI43" i="5"/>
  <c r="AI102" i="5" s="1"/>
  <c r="AM41" i="5"/>
  <c r="AI41" i="5"/>
  <c r="AI100" i="5" s="1"/>
  <c r="AI44" i="5"/>
  <c r="AI103" i="5" s="1"/>
  <c r="AM44" i="5"/>
  <c r="AI42" i="5"/>
  <c r="AI101" i="5" s="1"/>
  <c r="AM42" i="5"/>
  <c r="AI40" i="5"/>
  <c r="AI98" i="5" s="1"/>
  <c r="AM40" i="5"/>
  <c r="AM34" i="5"/>
  <c r="AI34" i="5"/>
  <c r="AI86" i="5" s="1"/>
  <c r="AM35" i="5"/>
  <c r="AI35" i="5"/>
  <c r="AI87" i="5" s="1"/>
  <c r="AI37" i="5"/>
  <c r="AI88" i="5" s="1"/>
  <c r="AM37" i="5"/>
  <c r="AM29" i="5"/>
  <c r="AI29" i="5"/>
  <c r="AI72" i="5" s="1"/>
  <c r="AI27" i="5"/>
  <c r="AI69" i="5" s="1"/>
  <c r="AM27" i="5"/>
  <c r="AM31" i="5"/>
  <c r="AI28" i="5"/>
  <c r="AI71" i="5" s="1"/>
  <c r="AI24" i="5"/>
  <c r="AI97" i="5" s="1"/>
  <c r="AM24" i="5"/>
  <c r="AI22" i="5"/>
  <c r="AI68" i="5" s="1"/>
  <c r="AM22" i="5"/>
  <c r="AI21" i="5"/>
  <c r="AI95" i="5" s="1"/>
  <c r="AM21" i="5"/>
  <c r="AI20" i="5"/>
  <c r="AI67" i="5" s="1"/>
  <c r="AM20" i="5"/>
  <c r="AM23" i="5"/>
  <c r="AI14" i="5"/>
  <c r="AI84" i="5" s="1"/>
  <c r="AI15" i="5"/>
  <c r="AI85" i="5" s="1"/>
  <c r="AI13" i="5"/>
  <c r="AI83" i="5" s="1"/>
  <c r="AI17" i="5"/>
  <c r="AI94" i="5" s="1"/>
  <c r="AI16" i="5"/>
  <c r="AI70" i="5" s="1"/>
  <c r="AI7" i="5"/>
  <c r="AI64" i="5" s="1"/>
  <c r="AI10" i="5"/>
  <c r="AI66" i="5" s="1"/>
  <c r="AI8" i="5"/>
  <c r="AI82" i="5" s="1"/>
  <c r="AI6" i="5"/>
  <c r="AI63" i="5" s="1"/>
  <c r="AI9" i="5"/>
  <c r="AI65" i="5" s="1"/>
  <c r="AI5" i="5"/>
  <c r="AI62" i="5" s="1"/>
  <c r="AS10" i="3"/>
  <c r="AM11" i="3"/>
  <c r="AP11" i="3"/>
  <c r="I43" i="3"/>
  <c r="AG46" i="3"/>
  <c r="AV13" i="3"/>
  <c r="U42" i="3"/>
  <c r="O5" i="3"/>
  <c r="O34" i="3" s="1"/>
  <c r="AI6" i="3"/>
  <c r="AI42" i="3"/>
  <c r="O28" i="3"/>
  <c r="AI28" i="3" s="1"/>
  <c r="AG34" i="3"/>
  <c r="AM5" i="3"/>
  <c r="O25" i="3"/>
  <c r="AI25" i="3" s="1"/>
  <c r="AI7" i="3"/>
  <c r="AP18" i="3"/>
  <c r="O7" i="3"/>
  <c r="O36" i="3" s="1"/>
  <c r="AI40" i="3"/>
  <c r="AM6" i="3"/>
  <c r="U36" i="3"/>
  <c r="AG40" i="3"/>
  <c r="AH42" i="3" s="1"/>
  <c r="AA59" i="3"/>
  <c r="AB59" i="3" s="1"/>
  <c r="AI5" i="3"/>
  <c r="AA46" i="3"/>
  <c r="O18" i="3"/>
  <c r="AI18" i="3" s="1"/>
  <c r="AV29" i="3"/>
  <c r="AS20" i="3"/>
  <c r="U43" i="3"/>
  <c r="O6" i="3"/>
  <c r="O35" i="3" s="1"/>
  <c r="AI19" i="3"/>
  <c r="AS22" i="3"/>
  <c r="AG58" i="3"/>
  <c r="AH58" i="3" s="1"/>
  <c r="U48" i="4"/>
  <c r="AA43" i="4"/>
  <c r="AH79" i="4"/>
  <c r="AA48" i="4"/>
  <c r="AG56" i="4"/>
  <c r="AG57" i="4"/>
  <c r="AG59" i="4"/>
  <c r="AB79" i="4"/>
  <c r="AG43" i="4"/>
  <c r="AG61" i="4"/>
  <c r="AA46" i="4"/>
  <c r="AB80" i="4"/>
  <c r="AG63" i="4"/>
  <c r="AS5" i="4"/>
  <c r="AA39" i="4"/>
  <c r="AP28" i="4"/>
  <c r="U60" i="4"/>
  <c r="AV70" i="4"/>
  <c r="AW69" i="4" s="1"/>
  <c r="AX69" i="4" s="1"/>
  <c r="AH69" i="4"/>
  <c r="AH70" i="4"/>
  <c r="AS77" i="4"/>
  <c r="AB77" i="4"/>
  <c r="AP82" i="4"/>
  <c r="V82" i="4"/>
  <c r="AV32" i="4"/>
  <c r="AW34" i="4" s="1"/>
  <c r="AX34" i="4" s="1"/>
  <c r="AG51" i="4"/>
  <c r="AB81" i="4"/>
  <c r="AP73" i="4"/>
  <c r="V69" i="4"/>
  <c r="V73" i="4"/>
  <c r="AS8" i="4"/>
  <c r="AT7" i="4" s="1"/>
  <c r="AU7" i="4" s="1"/>
  <c r="AA42" i="4"/>
  <c r="AP15" i="4"/>
  <c r="AQ15" i="4" s="1"/>
  <c r="AR15" i="4" s="1"/>
  <c r="U47" i="4"/>
  <c r="AV19" i="4"/>
  <c r="AG49" i="4"/>
  <c r="AH81" i="4"/>
  <c r="AA44" i="4"/>
  <c r="AP6" i="4"/>
  <c r="U40" i="4"/>
  <c r="AP22" i="4"/>
  <c r="U56" i="4"/>
  <c r="AV26" i="4"/>
  <c r="AG58" i="4"/>
  <c r="AS71" i="4"/>
  <c r="AB74" i="4"/>
  <c r="AB70" i="4"/>
  <c r="AB71" i="4"/>
  <c r="AB69" i="4"/>
  <c r="AP78" i="4"/>
  <c r="V78" i="4"/>
  <c r="AS33" i="4"/>
  <c r="AA62" i="4"/>
  <c r="AB58" i="4" s="1"/>
  <c r="AB78" i="4"/>
  <c r="AH80" i="4"/>
  <c r="AV77" i="4"/>
  <c r="AH77" i="4"/>
  <c r="AS82" i="4"/>
  <c r="AB82" i="4"/>
  <c r="AB73" i="4"/>
  <c r="V79" i="4"/>
  <c r="AP8" i="4"/>
  <c r="U42" i="4"/>
  <c r="AV82" i="4"/>
  <c r="AH82" i="4"/>
  <c r="AA60" i="4"/>
  <c r="AG60" i="4"/>
  <c r="AV5" i="4"/>
  <c r="AG39" i="4"/>
  <c r="AV21" i="4"/>
  <c r="AG55" i="4"/>
  <c r="V72" i="4"/>
  <c r="V80" i="4"/>
  <c r="AB72" i="4"/>
  <c r="V81" i="4"/>
  <c r="U58" i="4"/>
  <c r="AG62" i="4"/>
  <c r="V70" i="4"/>
  <c r="V71" i="4"/>
  <c r="AH71" i="4"/>
  <c r="U50" i="4"/>
  <c r="AG48" i="4"/>
  <c r="AG64" i="4"/>
  <c r="AH72" i="4"/>
  <c r="U51" i="4"/>
  <c r="AA50" i="4"/>
  <c r="AH73" i="4"/>
  <c r="AA51" i="4"/>
  <c r="AG50" i="4"/>
  <c r="V74" i="4"/>
  <c r="AH74" i="4"/>
  <c r="U41" i="4"/>
  <c r="AA40" i="4"/>
  <c r="V77" i="4"/>
  <c r="AA41" i="4"/>
  <c r="AH78" i="4"/>
  <c r="U43" i="4"/>
  <c r="AG41" i="4"/>
  <c r="O34" i="4"/>
  <c r="AI34" i="4" s="1"/>
  <c r="AI63" i="4" s="1"/>
  <c r="O13" i="4"/>
  <c r="O82" i="4"/>
  <c r="O32" i="4"/>
  <c r="O22" i="4"/>
  <c r="O18" i="4"/>
  <c r="O20" i="4"/>
  <c r="O71" i="4"/>
  <c r="O33" i="4"/>
  <c r="O14" i="4"/>
  <c r="O69" i="4"/>
  <c r="O31" i="4"/>
  <c r="AI31" i="4" s="1"/>
  <c r="AI61" i="4" s="1"/>
  <c r="O21" i="4"/>
  <c r="O27" i="4"/>
  <c r="O80" i="4"/>
  <c r="O25" i="4"/>
  <c r="O78" i="4"/>
  <c r="AW28" i="4"/>
  <c r="AX28" i="4" s="1"/>
  <c r="O73" i="4"/>
  <c r="O35" i="4"/>
  <c r="O5" i="4"/>
  <c r="O19" i="4"/>
  <c r="O28" i="4"/>
  <c r="O26" i="4"/>
  <c r="AW26" i="4"/>
  <c r="AX26" i="4" s="1"/>
  <c r="AP70" i="4"/>
  <c r="AS81" i="4"/>
  <c r="AP27" i="4"/>
  <c r="AV81" i="4"/>
  <c r="AV8" i="4"/>
  <c r="AV6" i="4"/>
  <c r="AS13" i="4"/>
  <c r="AT12" i="4" s="1"/>
  <c r="AU12" i="4" s="1"/>
  <c r="AV15" i="4"/>
  <c r="AP25" i="4"/>
  <c r="AP21" i="4"/>
  <c r="AW27" i="4"/>
  <c r="AX27" i="4" s="1"/>
  <c r="AP19" i="4"/>
  <c r="AW25" i="4"/>
  <c r="AX25" i="4" s="1"/>
  <c r="AP35" i="4"/>
  <c r="AP74" i="4"/>
  <c r="O7" i="4"/>
  <c r="O9" i="4"/>
  <c r="O79" i="4"/>
  <c r="AS15" i="4"/>
  <c r="AS25" i="4"/>
  <c r="AS35" i="4"/>
  <c r="AS74" i="4"/>
  <c r="AP5" i="4"/>
  <c r="AP33" i="4"/>
  <c r="AP72" i="4"/>
  <c r="AS21" i="4"/>
  <c r="AS72" i="4"/>
  <c r="O6" i="4"/>
  <c r="O8" i="4"/>
  <c r="O12" i="4"/>
  <c r="AP31" i="4"/>
  <c r="O70" i="4"/>
  <c r="O72" i="4"/>
  <c r="O74" i="4"/>
  <c r="AS19" i="4"/>
  <c r="AS22" i="4"/>
  <c r="AS27" i="4"/>
  <c r="AS31" i="4"/>
  <c r="AS34" i="4"/>
  <c r="AS70" i="4"/>
  <c r="AS73" i="4"/>
  <c r="AS78" i="4"/>
  <c r="AP34" i="4"/>
  <c r="O15" i="4"/>
  <c r="AV14" i="4"/>
  <c r="AW14" i="4" s="1"/>
  <c r="AX14" i="4" s="1"/>
  <c r="AV78" i="4"/>
  <c r="O46" i="3"/>
  <c r="AI17" i="3"/>
  <c r="AM17" i="3"/>
  <c r="AI21" i="3"/>
  <c r="AM21" i="3"/>
  <c r="AI27" i="3"/>
  <c r="V40" i="3"/>
  <c r="AP5" i="3"/>
  <c r="AP8" i="3" s="1"/>
  <c r="AP14" i="3"/>
  <c r="AQ10" i="3" s="1"/>
  <c r="AR10" i="3" s="1"/>
  <c r="AP25" i="3"/>
  <c r="AQ27" i="3" s="1"/>
  <c r="AR27" i="3" s="1"/>
  <c r="AA47" i="3"/>
  <c r="AI29" i="3"/>
  <c r="AS14" i="3"/>
  <c r="AV22" i="3"/>
  <c r="AV14" i="3"/>
  <c r="O13" i="3"/>
  <c r="O43" i="3" s="1"/>
  <c r="AI43" i="3"/>
  <c r="O11" i="3"/>
  <c r="O41" i="3" s="1"/>
  <c r="AI35" i="3"/>
  <c r="AI41" i="3"/>
  <c r="AA42" i="3"/>
  <c r="U34" i="3"/>
  <c r="AI14" i="3"/>
  <c r="AI12" i="3"/>
  <c r="O7" i="2"/>
  <c r="O13" i="2"/>
  <c r="AT29" i="2"/>
  <c r="AU29" i="2" s="1"/>
  <c r="AW102" i="2"/>
  <c r="AX102" i="2" s="1"/>
  <c r="AT27" i="2"/>
  <c r="AU27" i="2" s="1"/>
  <c r="AT28" i="2"/>
  <c r="AU28" i="2" s="1"/>
  <c r="O95" i="2"/>
  <c r="O82" i="2"/>
  <c r="O91" i="2"/>
  <c r="AQ29" i="2"/>
  <c r="AR29" i="2" s="1"/>
  <c r="AT36" i="2"/>
  <c r="AU36" i="2" s="1"/>
  <c r="AW25" i="2"/>
  <c r="AX25" i="2" s="1"/>
  <c r="AW22" i="2"/>
  <c r="AX22" i="2" s="1"/>
  <c r="O83" i="2"/>
  <c r="O26" i="2"/>
  <c r="O104" i="2"/>
  <c r="O27" i="2"/>
  <c r="AQ33" i="2"/>
  <c r="AR33" i="2" s="1"/>
  <c r="AW33" i="2"/>
  <c r="AX33" i="2" s="1"/>
  <c r="AM27" i="3"/>
  <c r="O51" i="3"/>
  <c r="AI51" i="3" s="1"/>
  <c r="AS27" i="3"/>
  <c r="AV27" i="3"/>
  <c r="AW26" i="3" s="1"/>
  <c r="AX26" i="3" s="1"/>
  <c r="U53" i="3"/>
  <c r="AI53" i="3" s="1"/>
  <c r="AM29" i="3"/>
  <c r="AP26" i="3"/>
  <c r="AS29" i="3"/>
  <c r="AT25" i="3" s="1"/>
  <c r="AU25" i="3" s="1"/>
  <c r="AM19" i="3"/>
  <c r="O48" i="3"/>
  <c r="O57" i="3"/>
  <c r="AP21" i="3"/>
  <c r="AQ19" i="3" s="1"/>
  <c r="U57" i="3"/>
  <c r="AG48" i="3"/>
  <c r="AS21" i="3"/>
  <c r="AS19" i="3"/>
  <c r="AV21" i="3"/>
  <c r="AA48" i="3"/>
  <c r="AV19" i="3"/>
  <c r="U46" i="3"/>
  <c r="V42" i="3"/>
  <c r="AV11" i="3"/>
  <c r="AM14" i="3"/>
  <c r="AI10" i="3"/>
  <c r="O14" i="3"/>
  <c r="O37" i="3" s="1"/>
  <c r="I37" i="3"/>
  <c r="O10" i="3"/>
  <c r="O40" i="3" s="1"/>
  <c r="AS11" i="3"/>
  <c r="AT11" i="3" s="1"/>
  <c r="AU11" i="3" s="1"/>
  <c r="AI11" i="3"/>
  <c r="AM10" i="3"/>
  <c r="I42" i="3"/>
  <c r="AI13" i="3"/>
  <c r="I40" i="3"/>
  <c r="AA41" i="3"/>
  <c r="AM12" i="3"/>
  <c r="AA43" i="3"/>
  <c r="O12" i="3"/>
  <c r="O42" i="3" s="1"/>
  <c r="AG36" i="3"/>
  <c r="AV6" i="3"/>
  <c r="AV8" i="3" s="1"/>
  <c r="AG35" i="3"/>
  <c r="AA36" i="3"/>
  <c r="AS7" i="3"/>
  <c r="AS8" i="3" s="1"/>
  <c r="AI36" i="3"/>
  <c r="U35" i="3"/>
  <c r="AI34" i="3"/>
  <c r="AM7" i="3"/>
  <c r="AW28" i="3"/>
  <c r="AX28" i="3" s="1"/>
  <c r="AQ18" i="3"/>
  <c r="AW30" i="3"/>
  <c r="AX30" i="3" s="1"/>
  <c r="AW25" i="3"/>
  <c r="AX25" i="3" s="1"/>
  <c r="AQ35" i="2"/>
  <c r="AR35" i="2" s="1"/>
  <c r="AQ32" i="2"/>
  <c r="AR32" i="2" s="1"/>
  <c r="AW35" i="2"/>
  <c r="AX35" i="2" s="1"/>
  <c r="AW37" i="2"/>
  <c r="AX37" i="2" s="1"/>
  <c r="AW26" i="2"/>
  <c r="AX26" i="2" s="1"/>
  <c r="AP90" i="2"/>
  <c r="AW27" i="2"/>
  <c r="AX27" i="2" s="1"/>
  <c r="AS81" i="2"/>
  <c r="AT81" i="2" s="1"/>
  <c r="AU81" i="2" s="1"/>
  <c r="AP89" i="2"/>
  <c r="AS91" i="2"/>
  <c r="AW34" i="2"/>
  <c r="AX34" i="2" s="1"/>
  <c r="AV99" i="2"/>
  <c r="AV87" i="2"/>
  <c r="AW91" i="2" s="1"/>
  <c r="AX91" i="2" s="1"/>
  <c r="AQ37" i="2"/>
  <c r="AR37" i="2" s="1"/>
  <c r="AP91" i="2"/>
  <c r="AT37" i="2"/>
  <c r="AU37" i="2" s="1"/>
  <c r="AQ25" i="2"/>
  <c r="AR25" i="2" s="1"/>
  <c r="AW105" i="2"/>
  <c r="AX105" i="2" s="1"/>
  <c r="AW106" i="2"/>
  <c r="AX106" i="2" s="1"/>
  <c r="AS104" i="2"/>
  <c r="AQ28" i="2"/>
  <c r="AR28" i="2" s="1"/>
  <c r="AV98" i="2"/>
  <c r="AQ34" i="2"/>
  <c r="AR34" i="2" s="1"/>
  <c r="AW28" i="2"/>
  <c r="AX28" i="2" s="1"/>
  <c r="AP94" i="2"/>
  <c r="AS105" i="2"/>
  <c r="AW29" i="2"/>
  <c r="AX29" i="2" s="1"/>
  <c r="AT35" i="2"/>
  <c r="AU35" i="2" s="1"/>
  <c r="AQ22" i="2"/>
  <c r="AR22" i="2" s="1"/>
  <c r="AQ21" i="2"/>
  <c r="AR21" i="2" s="1"/>
  <c r="AQ18" i="2"/>
  <c r="AR18" i="2" s="1"/>
  <c r="AQ17" i="2"/>
  <c r="AR17" i="2" s="1"/>
  <c r="AQ36" i="2"/>
  <c r="AR36" i="2" s="1"/>
  <c r="AW36" i="2"/>
  <c r="AX36" i="2" s="1"/>
  <c r="AT17" i="2"/>
  <c r="AU17" i="2" s="1"/>
  <c r="AT22" i="2"/>
  <c r="AU22" i="2" s="1"/>
  <c r="AP80" i="2"/>
  <c r="AP96" i="2"/>
  <c r="AS95" i="2"/>
  <c r="AQ19" i="2"/>
  <c r="AR19" i="2" s="1"/>
  <c r="AQ20" i="2"/>
  <c r="AR20" i="2" s="1"/>
  <c r="AT19" i="2"/>
  <c r="AU19" i="2" s="1"/>
  <c r="AW104" i="2"/>
  <c r="AX104" i="2" s="1"/>
  <c r="AW32" i="2"/>
  <c r="AX32" i="2" s="1"/>
  <c r="AT34" i="2"/>
  <c r="AU34" i="2" s="1"/>
  <c r="AT33" i="2"/>
  <c r="AU33" i="2" s="1"/>
  <c r="AT26" i="2"/>
  <c r="AU26" i="2" s="1"/>
  <c r="AT25" i="2"/>
  <c r="AU25" i="2" s="1"/>
  <c r="O96" i="2"/>
  <c r="AP106" i="2"/>
  <c r="AS88" i="2"/>
  <c r="AV83" i="2"/>
  <c r="AT18" i="2"/>
  <c r="AU18" i="2" s="1"/>
  <c r="O8" i="2"/>
  <c r="AT32" i="2"/>
  <c r="AU32" i="2" s="1"/>
  <c r="O87" i="2"/>
  <c r="O116" i="2" s="1"/>
  <c r="AS97" i="2"/>
  <c r="AW103" i="2"/>
  <c r="AX103" i="2" s="1"/>
  <c r="AT20" i="2"/>
  <c r="AU20" i="2" s="1"/>
  <c r="O88" i="2"/>
  <c r="O117" i="2" s="1"/>
  <c r="AS89" i="2"/>
  <c r="AV80" i="2"/>
  <c r="AQ26" i="2"/>
  <c r="AR26" i="2" s="1"/>
  <c r="AT21" i="2"/>
  <c r="AU21" i="2" s="1"/>
  <c r="O80" i="2"/>
  <c r="O94" i="2"/>
  <c r="O129" i="2" s="1"/>
  <c r="AV81" i="2"/>
  <c r="O25" i="2"/>
  <c r="AQ27" i="2"/>
  <c r="AR27" i="2" s="1"/>
  <c r="O81" i="2"/>
  <c r="AP105" i="2"/>
  <c r="AV82" i="2"/>
  <c r="O105" i="2"/>
  <c r="AV84" i="2"/>
  <c r="O37" i="2"/>
  <c r="AW21" i="2"/>
  <c r="AX21" i="2" s="1"/>
  <c r="AW17" i="2"/>
  <c r="AX17" i="2" s="1"/>
  <c r="AW18" i="2"/>
  <c r="AX18" i="2" s="1"/>
  <c r="AW19" i="2"/>
  <c r="AX19" i="2" s="1"/>
  <c r="AW20" i="2"/>
  <c r="AX20" i="2" s="1"/>
  <c r="O89" i="2"/>
  <c r="O118" i="2" s="1"/>
  <c r="O102" i="2"/>
  <c r="O133" i="2" s="1"/>
  <c r="O14" i="2"/>
  <c r="O97" i="2"/>
  <c r="O121" i="2" s="1"/>
  <c r="O32" i="2"/>
  <c r="O84" i="2"/>
  <c r="O115" i="2" s="1"/>
  <c r="O98" i="2"/>
  <c r="O122" i="2" s="1"/>
  <c r="O106" i="2"/>
  <c r="O124" i="2" s="1"/>
  <c r="O29" i="2"/>
  <c r="O33" i="2"/>
  <c r="O99" i="2"/>
  <c r="O132" i="2" s="1"/>
  <c r="O34" i="2"/>
  <c r="O90" i="2"/>
  <c r="O119" i="2" s="1"/>
  <c r="O103" i="2"/>
  <c r="O134" i="2" s="1"/>
  <c r="O11" i="2"/>
  <c r="O35" i="2"/>
  <c r="O6" i="2"/>
  <c r="O12" i="2"/>
  <c r="O36" i="2"/>
  <c r="AS15" i="2"/>
  <c r="AV15" i="2"/>
  <c r="AP15" i="2"/>
  <c r="AV9" i="2"/>
  <c r="AS7" i="2"/>
  <c r="AS9" i="2" s="1"/>
  <c r="AP5" i="2"/>
  <c r="AP9" i="2" s="1"/>
  <c r="O22" i="2"/>
  <c r="O20" i="2"/>
  <c r="O63" i="2" s="1"/>
  <c r="O21" i="2"/>
  <c r="O64" i="2" s="1"/>
  <c r="O18" i="2"/>
  <c r="O61" i="2" s="1"/>
  <c r="O19" i="2"/>
  <c r="O62" i="2" s="1"/>
  <c r="O17" i="2"/>
  <c r="O60" i="2" s="1"/>
  <c r="O5" i="2"/>
  <c r="O41" i="2" s="1"/>
  <c r="AW14" i="3" l="1"/>
  <c r="AX14" i="3" s="1"/>
  <c r="AH43" i="3"/>
  <c r="AB57" i="3"/>
  <c r="AB58" i="3"/>
  <c r="AH51" i="3"/>
  <c r="AT13" i="3"/>
  <c r="AU13" i="3" s="1"/>
  <c r="AT10" i="3"/>
  <c r="AU10" i="3" s="1"/>
  <c r="V36" i="3"/>
  <c r="AT17" i="3"/>
  <c r="AU17" i="3" s="1"/>
  <c r="AW27" i="3"/>
  <c r="AX27" i="3" s="1"/>
  <c r="AW29" i="3"/>
  <c r="AX29" i="3" s="1"/>
  <c r="V41" i="3"/>
  <c r="AH52" i="3"/>
  <c r="AT21" i="3"/>
  <c r="AT22" i="3"/>
  <c r="AW14" i="5"/>
  <c r="AX14" i="5" s="1"/>
  <c r="AW15" i="5"/>
  <c r="AX15" i="5" s="1"/>
  <c r="AM30" i="5"/>
  <c r="AN30" i="5" s="1"/>
  <c r="AO30" i="5" s="1"/>
  <c r="O73" i="5"/>
  <c r="AB96" i="5"/>
  <c r="AU52" i="5"/>
  <c r="AT54" i="5"/>
  <c r="AU54" i="5" s="1"/>
  <c r="AT57" i="5"/>
  <c r="AU57" i="5" s="1"/>
  <c r="AT55" i="5"/>
  <c r="AU55" i="5" s="1"/>
  <c r="AQ44" i="5"/>
  <c r="AR44" i="5" s="1"/>
  <c r="AQ42" i="5"/>
  <c r="AR42" i="5" s="1"/>
  <c r="AQ41" i="5"/>
  <c r="AR41" i="5" s="1"/>
  <c r="AR45" i="5" s="1"/>
  <c r="AQ31" i="5"/>
  <c r="AR31" i="5" s="1"/>
  <c r="AX11" i="5"/>
  <c r="V85" i="5"/>
  <c r="AQ36" i="5"/>
  <c r="AR36" i="5" s="1"/>
  <c r="AQ37" i="5"/>
  <c r="AR37" i="5" s="1"/>
  <c r="V82" i="5"/>
  <c r="AB71" i="5"/>
  <c r="AB69" i="5"/>
  <c r="AB95" i="5"/>
  <c r="V69" i="5"/>
  <c r="V70" i="5"/>
  <c r="AT13" i="5"/>
  <c r="AU13" i="5" s="1"/>
  <c r="AU18" i="5" s="1"/>
  <c r="AT10" i="5"/>
  <c r="AU10" i="5" s="1"/>
  <c r="AN28" i="5"/>
  <c r="AO28" i="5" s="1"/>
  <c r="AN27" i="5"/>
  <c r="AO27" i="5" s="1"/>
  <c r="AQ49" i="5"/>
  <c r="AR49" i="5" s="1"/>
  <c r="AQ51" i="5"/>
  <c r="AR51" i="5" s="1"/>
  <c r="AQ47" i="5"/>
  <c r="AR47" i="5" s="1"/>
  <c r="AW20" i="5"/>
  <c r="AX20" i="5" s="1"/>
  <c r="AX25" i="5" s="1"/>
  <c r="AR48" i="5"/>
  <c r="AN44" i="5"/>
  <c r="AO44" i="5" s="1"/>
  <c r="AN43" i="5"/>
  <c r="AO43" i="5" s="1"/>
  <c r="AN42" i="5"/>
  <c r="AO42" i="5" s="1"/>
  <c r="AN41" i="5"/>
  <c r="AO41" i="5" s="1"/>
  <c r="AN40" i="5"/>
  <c r="AO40" i="5" s="1"/>
  <c r="AN24" i="5"/>
  <c r="AO24" i="5" s="1"/>
  <c r="AN23" i="5"/>
  <c r="AO23" i="5" s="1"/>
  <c r="AN22" i="5"/>
  <c r="AO22" i="5" s="1"/>
  <c r="AN21" i="5"/>
  <c r="AO21" i="5" s="1"/>
  <c r="AN20" i="5"/>
  <c r="AO20" i="5" s="1"/>
  <c r="AT6" i="5"/>
  <c r="AU6" i="5" s="1"/>
  <c r="AT5" i="5"/>
  <c r="AU5" i="5" s="1"/>
  <c r="AT8" i="5"/>
  <c r="AU8" i="5" s="1"/>
  <c r="AT7" i="5"/>
  <c r="AU7" i="5" s="1"/>
  <c r="AT9" i="5"/>
  <c r="AU9" i="5" s="1"/>
  <c r="AH109" i="5"/>
  <c r="AB70" i="5"/>
  <c r="AB66" i="5"/>
  <c r="V89" i="5"/>
  <c r="AW44" i="5"/>
  <c r="AX44" i="5" s="1"/>
  <c r="AW43" i="5"/>
  <c r="AX43" i="5" s="1"/>
  <c r="AW42" i="5"/>
  <c r="AX42" i="5" s="1"/>
  <c r="AW41" i="5"/>
  <c r="AX41" i="5" s="1"/>
  <c r="AW40" i="5"/>
  <c r="AX40" i="5" s="1"/>
  <c r="AW31" i="5"/>
  <c r="AX31" i="5" s="1"/>
  <c r="AW30" i="5"/>
  <c r="AX30" i="5" s="1"/>
  <c r="AW29" i="5"/>
  <c r="AX29" i="5" s="1"/>
  <c r="AW28" i="5"/>
  <c r="AX28" i="5" s="1"/>
  <c r="AW27" i="5"/>
  <c r="AX27" i="5" s="1"/>
  <c r="P108" i="5"/>
  <c r="P96" i="5"/>
  <c r="P105" i="5"/>
  <c r="P106" i="5"/>
  <c r="P104" i="5"/>
  <c r="P103" i="5"/>
  <c r="P102" i="5"/>
  <c r="P97" i="5"/>
  <c r="P99" i="5"/>
  <c r="P100" i="5"/>
  <c r="P101" i="5"/>
  <c r="P107" i="5"/>
  <c r="P109" i="5"/>
  <c r="P95" i="5"/>
  <c r="AN48" i="5"/>
  <c r="AO48" i="5" s="1"/>
  <c r="AN51" i="5"/>
  <c r="AO51" i="5" s="1"/>
  <c r="AN47" i="5"/>
  <c r="AO47" i="5" s="1"/>
  <c r="AN50" i="5"/>
  <c r="AO50" i="5" s="1"/>
  <c r="AN49" i="5"/>
  <c r="AO49" i="5" s="1"/>
  <c r="AB68" i="5"/>
  <c r="AB64" i="5"/>
  <c r="AB67" i="5"/>
  <c r="AB75" i="5"/>
  <c r="AB77" i="5"/>
  <c r="AB63" i="5"/>
  <c r="AB65" i="5"/>
  <c r="AB76" i="5"/>
  <c r="AB74" i="5"/>
  <c r="AB62" i="5"/>
  <c r="AB73" i="5"/>
  <c r="AB72" i="5"/>
  <c r="AQ14" i="5"/>
  <c r="AR14" i="5" s="1"/>
  <c r="AQ15" i="5"/>
  <c r="AR15" i="5" s="1"/>
  <c r="V86" i="5"/>
  <c r="V87" i="5"/>
  <c r="V83" i="5"/>
  <c r="AN37" i="5"/>
  <c r="AO37" i="5" s="1"/>
  <c r="AN36" i="5"/>
  <c r="AO36" i="5" s="1"/>
  <c r="AN35" i="5"/>
  <c r="AO35" i="5" s="1"/>
  <c r="AN34" i="5"/>
  <c r="AO34" i="5" s="1"/>
  <c r="AQ7" i="5"/>
  <c r="AR7" i="5" s="1"/>
  <c r="AR11" i="5" s="1"/>
  <c r="V64" i="5"/>
  <c r="V66" i="5"/>
  <c r="AN58" i="5"/>
  <c r="AO58" i="5" s="1"/>
  <c r="AN57" i="5"/>
  <c r="AO57" i="5" s="1"/>
  <c r="AN56" i="5"/>
  <c r="AO56" i="5" s="1"/>
  <c r="AN55" i="5"/>
  <c r="AO55" i="5" s="1"/>
  <c r="AN54" i="5"/>
  <c r="AO54" i="5" s="1"/>
  <c r="AT20" i="5"/>
  <c r="AU20" i="5" s="1"/>
  <c r="AT24" i="5"/>
  <c r="AU24" i="5" s="1"/>
  <c r="AT23" i="5"/>
  <c r="AU23" i="5" s="1"/>
  <c r="AX38" i="5"/>
  <c r="AH89" i="5"/>
  <c r="AH82" i="5"/>
  <c r="AH88" i="5"/>
  <c r="AH87" i="5"/>
  <c r="AH86" i="5"/>
  <c r="AH85" i="5"/>
  <c r="AH84" i="5"/>
  <c r="AH83" i="5"/>
  <c r="AB100" i="5"/>
  <c r="V71" i="5"/>
  <c r="V65" i="5"/>
  <c r="V72" i="5"/>
  <c r="V73" i="5"/>
  <c r="V62" i="5"/>
  <c r="V74" i="5"/>
  <c r="V75" i="5"/>
  <c r="V63" i="5"/>
  <c r="V68" i="5"/>
  <c r="V76" i="5"/>
  <c r="AB108" i="5"/>
  <c r="AB106" i="5"/>
  <c r="AH72" i="5"/>
  <c r="AH71" i="5"/>
  <c r="AH69" i="5"/>
  <c r="AH70" i="5"/>
  <c r="AH68" i="5"/>
  <c r="AH67" i="5"/>
  <c r="AH66" i="5"/>
  <c r="AH77" i="5"/>
  <c r="AH65" i="5"/>
  <c r="AH76" i="5"/>
  <c r="AH64" i="5"/>
  <c r="AH75" i="5"/>
  <c r="AH63" i="5"/>
  <c r="AH74" i="5"/>
  <c r="AH62" i="5"/>
  <c r="AH73" i="5"/>
  <c r="AB109" i="5"/>
  <c r="AB101" i="5"/>
  <c r="AB99" i="5"/>
  <c r="AB98" i="5"/>
  <c r="AB102" i="5"/>
  <c r="AB103" i="5"/>
  <c r="AB105" i="5"/>
  <c r="AB107" i="5"/>
  <c r="AB104" i="5"/>
  <c r="AB97" i="5"/>
  <c r="AB94" i="5"/>
  <c r="AN17" i="5"/>
  <c r="AO17" i="5" s="1"/>
  <c r="AW54" i="5"/>
  <c r="AX54" i="5" s="1"/>
  <c r="AW56" i="5"/>
  <c r="AX56" i="5" s="1"/>
  <c r="AW58" i="5"/>
  <c r="AX58" i="5" s="1"/>
  <c r="AW57" i="5"/>
  <c r="AX57" i="5" s="1"/>
  <c r="AW55" i="5"/>
  <c r="AX55" i="5" s="1"/>
  <c r="AH95" i="5"/>
  <c r="AH94" i="5"/>
  <c r="AH106" i="5"/>
  <c r="AH97" i="5"/>
  <c r="AH105" i="5"/>
  <c r="AH107" i="5"/>
  <c r="AH96" i="5"/>
  <c r="AH108" i="5"/>
  <c r="AH100" i="5"/>
  <c r="AH103" i="5"/>
  <c r="AH101" i="5"/>
  <c r="AH104" i="5"/>
  <c r="AH98" i="5"/>
  <c r="AH102" i="5"/>
  <c r="AW47" i="5"/>
  <c r="AX47" i="5" s="1"/>
  <c r="AW48" i="5"/>
  <c r="AX48" i="5" s="1"/>
  <c r="AW50" i="5"/>
  <c r="AX50" i="5" s="1"/>
  <c r="AW49" i="5"/>
  <c r="AX49" i="5" s="1"/>
  <c r="AW51" i="5"/>
  <c r="AX51" i="5" s="1"/>
  <c r="AN16" i="5"/>
  <c r="AO16" i="5" s="1"/>
  <c r="AN15" i="5"/>
  <c r="AO15" i="5" s="1"/>
  <c r="AN13" i="5"/>
  <c r="AO13" i="5" s="1"/>
  <c r="AQ23" i="5"/>
  <c r="AR23" i="5" s="1"/>
  <c r="AQ21" i="5"/>
  <c r="AR21" i="5" s="1"/>
  <c r="AQ24" i="5"/>
  <c r="AR24" i="5" s="1"/>
  <c r="AT43" i="5"/>
  <c r="AU43" i="5" s="1"/>
  <c r="AT42" i="5"/>
  <c r="AU42" i="5" s="1"/>
  <c r="AT44" i="5"/>
  <c r="AU44" i="5" s="1"/>
  <c r="AT41" i="5"/>
  <c r="AU41" i="5" s="1"/>
  <c r="AT40" i="5"/>
  <c r="AU40" i="5" s="1"/>
  <c r="AT30" i="5"/>
  <c r="AU30" i="5" s="1"/>
  <c r="AT28" i="5"/>
  <c r="AU28" i="5" s="1"/>
  <c r="AT29" i="5"/>
  <c r="AU29" i="5" s="1"/>
  <c r="AT27" i="5"/>
  <c r="AU27" i="5" s="1"/>
  <c r="AJ105" i="5"/>
  <c r="AJ95" i="5"/>
  <c r="AJ104" i="5"/>
  <c r="AJ103" i="5"/>
  <c r="AJ102" i="5"/>
  <c r="AJ107" i="5"/>
  <c r="AJ101" i="5"/>
  <c r="AJ106" i="5"/>
  <c r="AJ100" i="5"/>
  <c r="AJ99" i="5"/>
  <c r="AJ98" i="5"/>
  <c r="AJ109" i="5"/>
  <c r="AJ97" i="5"/>
  <c r="AJ94" i="5"/>
  <c r="AJ108" i="5"/>
  <c r="AJ96" i="5"/>
  <c r="V105" i="5"/>
  <c r="V104" i="5"/>
  <c r="V107" i="5"/>
  <c r="V94" i="5"/>
  <c r="V103" i="5"/>
  <c r="V106" i="5"/>
  <c r="V102" i="5"/>
  <c r="V101" i="5"/>
  <c r="V95" i="5"/>
  <c r="V100" i="5"/>
  <c r="V99" i="5"/>
  <c r="V98" i="5"/>
  <c r="V109" i="5"/>
  <c r="V97" i="5"/>
  <c r="V108" i="5"/>
  <c r="V96" i="5"/>
  <c r="V67" i="5"/>
  <c r="AR20" i="5"/>
  <c r="P88" i="5"/>
  <c r="P87" i="5"/>
  <c r="P86" i="5"/>
  <c r="P85" i="5"/>
  <c r="P83" i="5"/>
  <c r="P82" i="5"/>
  <c r="O62" i="5"/>
  <c r="AM5" i="5"/>
  <c r="AT34" i="5"/>
  <c r="AU34" i="5" s="1"/>
  <c r="AU38" i="5"/>
  <c r="AJ85" i="5"/>
  <c r="AJ84" i="5"/>
  <c r="AJ83" i="5"/>
  <c r="AJ82" i="5"/>
  <c r="AJ86" i="5"/>
  <c r="AJ89" i="5"/>
  <c r="AJ88" i="5"/>
  <c r="AJ87" i="5"/>
  <c r="AB89" i="5"/>
  <c r="AB88" i="5"/>
  <c r="AB87" i="5"/>
  <c r="AB86" i="5"/>
  <c r="AB85" i="5"/>
  <c r="AB84" i="5"/>
  <c r="AB83" i="5"/>
  <c r="AB82" i="5"/>
  <c r="AQ17" i="5"/>
  <c r="AR17" i="5" s="1"/>
  <c r="AR18" i="5" s="1"/>
  <c r="AQ27" i="5"/>
  <c r="AR27" i="5" s="1"/>
  <c r="AQ30" i="5"/>
  <c r="AJ67" i="5"/>
  <c r="AJ66" i="5"/>
  <c r="AJ76" i="5"/>
  <c r="AJ64" i="5"/>
  <c r="AJ75" i="5"/>
  <c r="AJ63" i="5"/>
  <c r="AJ65" i="5"/>
  <c r="AJ74" i="5"/>
  <c r="AJ62" i="5"/>
  <c r="AJ73" i="5"/>
  <c r="AJ72" i="5"/>
  <c r="AJ77" i="5"/>
  <c r="AJ71" i="5"/>
  <c r="AJ70" i="5"/>
  <c r="AJ69" i="5"/>
  <c r="AJ68" i="5"/>
  <c r="AQ28" i="5"/>
  <c r="AR28" i="5" s="1"/>
  <c r="AQ29" i="5"/>
  <c r="AR29" i="5" s="1"/>
  <c r="AR59" i="5"/>
  <c r="AQ78" i="4"/>
  <c r="AR78" i="4" s="1"/>
  <c r="AQ82" i="4"/>
  <c r="AR82" i="4" s="1"/>
  <c r="BD25" i="8"/>
  <c r="BE25" i="8" s="1"/>
  <c r="BD24" i="8"/>
  <c r="BE24" i="8" s="1"/>
  <c r="BD23" i="8"/>
  <c r="BE23" i="8" s="1"/>
  <c r="AS16" i="8"/>
  <c r="AT5" i="4"/>
  <c r="AU5" i="4" s="1"/>
  <c r="AT8" i="4"/>
  <c r="AU8" i="4" s="1"/>
  <c r="BB27" i="8"/>
  <c r="AW19" i="4"/>
  <c r="AX19" i="4" s="1"/>
  <c r="BD6" i="8"/>
  <c r="BE6" i="8" s="1"/>
  <c r="BD9" i="8"/>
  <c r="BE9" i="8" s="1"/>
  <c r="BD8" i="8"/>
  <c r="BE8" i="8" s="1"/>
  <c r="BD7" i="8"/>
  <c r="BE7" i="8" s="1"/>
  <c r="BG15" i="8"/>
  <c r="BH15" i="8" s="1"/>
  <c r="BG13" i="8"/>
  <c r="BH13" i="8" s="1"/>
  <c r="BH16" i="8" s="1"/>
  <c r="AH48" i="4"/>
  <c r="AC9" i="8"/>
  <c r="AC8" i="8"/>
  <c r="AC6" i="8"/>
  <c r="AO7" i="8"/>
  <c r="BB10" i="8"/>
  <c r="AX26" i="8"/>
  <c r="AY26" i="8" s="1"/>
  <c r="AX25" i="8"/>
  <c r="AY25" i="8" s="1"/>
  <c r="AX24" i="8"/>
  <c r="AY24" i="8" s="1"/>
  <c r="AX23" i="8"/>
  <c r="AY23" i="8" s="1"/>
  <c r="AQ12" i="4"/>
  <c r="AR12" i="4" s="1"/>
  <c r="AB62" i="4"/>
  <c r="AV27" i="8"/>
  <c r="AO6" i="8"/>
  <c r="AO8" i="8"/>
  <c r="AO9" i="8"/>
  <c r="AY10" i="8"/>
  <c r="AW73" i="4"/>
  <c r="AX73" i="4" s="1"/>
  <c r="AW74" i="4"/>
  <c r="AX74" i="4" s="1"/>
  <c r="BA14" i="8"/>
  <c r="BB14" i="8" s="1"/>
  <c r="BB16" i="8" s="1"/>
  <c r="AC12" i="8"/>
  <c r="AN13" i="8"/>
  <c r="AC13" i="8"/>
  <c r="BI21" i="8"/>
  <c r="AY16" i="8"/>
  <c r="AC18" i="8"/>
  <c r="AC26" i="8"/>
  <c r="AC25" i="8"/>
  <c r="AC24" i="8"/>
  <c r="AC23" i="8"/>
  <c r="AC20" i="8"/>
  <c r="AC19" i="8"/>
  <c r="AN20" i="8"/>
  <c r="AO26" i="8" s="1"/>
  <c r="AC14" i="8"/>
  <c r="AC15" i="8"/>
  <c r="AO14" i="8"/>
  <c r="AO15" i="8"/>
  <c r="AU7" i="8"/>
  <c r="AV7" i="8" s="1"/>
  <c r="AU6" i="8"/>
  <c r="AV6" i="8" s="1"/>
  <c r="AU9" i="8"/>
  <c r="AV9" i="8" s="1"/>
  <c r="AR26" i="8"/>
  <c r="AS26" i="8" s="1"/>
  <c r="AR25" i="8"/>
  <c r="AS25" i="8" s="1"/>
  <c r="AR24" i="8"/>
  <c r="AS24" i="8" s="1"/>
  <c r="AR23" i="8"/>
  <c r="AS23" i="8" s="1"/>
  <c r="AS10" i="8"/>
  <c r="AW35" i="4"/>
  <c r="AX35" i="4" s="1"/>
  <c r="AW32" i="4"/>
  <c r="AX32" i="4" s="1"/>
  <c r="AW33" i="4"/>
  <c r="AX33" i="4" s="1"/>
  <c r="AW31" i="4"/>
  <c r="AX31" i="4" s="1"/>
  <c r="BG26" i="8"/>
  <c r="BH26" i="8" s="1"/>
  <c r="BG25" i="8"/>
  <c r="BH25" i="8" s="1"/>
  <c r="BG24" i="8"/>
  <c r="BH24" i="8" s="1"/>
  <c r="BG23" i="8"/>
  <c r="BH23" i="8" s="1"/>
  <c r="AV10" i="8"/>
  <c r="V43" i="2"/>
  <c r="V111" i="2"/>
  <c r="AH118" i="2"/>
  <c r="AH132" i="2"/>
  <c r="V67" i="2"/>
  <c r="AB131" i="2"/>
  <c r="AB111" i="2"/>
  <c r="AB63" i="2"/>
  <c r="AH64" i="2"/>
  <c r="V112" i="2"/>
  <c r="AB52" i="2"/>
  <c r="V46" i="2"/>
  <c r="V55" i="2"/>
  <c r="AB124" i="2"/>
  <c r="V114" i="2"/>
  <c r="AH124" i="2"/>
  <c r="AB118" i="2"/>
  <c r="AH122" i="2"/>
  <c r="AH67" i="2"/>
  <c r="V54" i="2"/>
  <c r="AB64" i="2"/>
  <c r="V130" i="2"/>
  <c r="V50" i="2"/>
  <c r="V41" i="2"/>
  <c r="V116" i="2"/>
  <c r="V53" i="2"/>
  <c r="V69" i="2"/>
  <c r="AB116" i="2"/>
  <c r="AB120" i="2"/>
  <c r="V118" i="2"/>
  <c r="AH65" i="2"/>
  <c r="AB69" i="2"/>
  <c r="V62" i="2"/>
  <c r="AH135" i="2"/>
  <c r="V134" i="2"/>
  <c r="AB133" i="2"/>
  <c r="AH133" i="2"/>
  <c r="AH131" i="2"/>
  <c r="AH129" i="2"/>
  <c r="AB112" i="2"/>
  <c r="AH60" i="2"/>
  <c r="AH114" i="2"/>
  <c r="V113" i="2"/>
  <c r="V45" i="2"/>
  <c r="V123" i="2"/>
  <c r="V68" i="2"/>
  <c r="AB113" i="2"/>
  <c r="AB65" i="2"/>
  <c r="AB134" i="2"/>
  <c r="AB135" i="2"/>
  <c r="AB117" i="2"/>
  <c r="V61" i="2"/>
  <c r="AB119" i="2"/>
  <c r="V124" i="2"/>
  <c r="V52" i="2"/>
  <c r="V122" i="2"/>
  <c r="V135" i="2"/>
  <c r="V133" i="2"/>
  <c r="AH69" i="2"/>
  <c r="V63" i="2"/>
  <c r="AH116" i="2"/>
  <c r="AH121" i="2"/>
  <c r="AH117" i="2"/>
  <c r="AB132" i="2"/>
  <c r="AB114" i="2"/>
  <c r="V48" i="2"/>
  <c r="AH134" i="2"/>
  <c r="AB62" i="2"/>
  <c r="AB67" i="2"/>
  <c r="AH68" i="2"/>
  <c r="V129" i="2"/>
  <c r="V131" i="2"/>
  <c r="AH63" i="2"/>
  <c r="AH123" i="2"/>
  <c r="V49" i="2"/>
  <c r="AB129" i="2"/>
  <c r="AH130" i="2"/>
  <c r="AB68" i="2"/>
  <c r="V65" i="2"/>
  <c r="AB66" i="2"/>
  <c r="AH113" i="2"/>
  <c r="AH62" i="2"/>
  <c r="V121" i="2"/>
  <c r="V115" i="2"/>
  <c r="V119" i="2"/>
  <c r="AH120" i="2"/>
  <c r="V132" i="2"/>
  <c r="AB61" i="2"/>
  <c r="V66" i="2"/>
  <c r="V64" i="2"/>
  <c r="AB123" i="2"/>
  <c r="AH66" i="2"/>
  <c r="AH112" i="2"/>
  <c r="V60" i="2"/>
  <c r="V120" i="2"/>
  <c r="AB60" i="2"/>
  <c r="V47" i="2"/>
  <c r="AB115" i="2"/>
  <c r="AB122" i="2"/>
  <c r="AH61" i="2"/>
  <c r="AH111" i="2"/>
  <c r="AH115" i="2"/>
  <c r="AB121" i="2"/>
  <c r="V44" i="2"/>
  <c r="V51" i="2"/>
  <c r="AH51" i="2"/>
  <c r="AH50" i="2"/>
  <c r="AH49" i="2"/>
  <c r="AH48" i="2"/>
  <c r="AH46" i="2"/>
  <c r="AH45" i="2"/>
  <c r="AH44" i="2"/>
  <c r="AH55" i="2"/>
  <c r="AH43" i="2"/>
  <c r="AH47" i="2"/>
  <c r="AH54" i="2"/>
  <c r="AH42" i="2"/>
  <c r="AH52" i="2"/>
  <c r="AH53" i="2"/>
  <c r="AH41" i="2"/>
  <c r="AB54" i="2"/>
  <c r="AB46" i="2"/>
  <c r="AB45" i="2"/>
  <c r="AB44" i="2"/>
  <c r="AB43" i="2"/>
  <c r="AB42" i="2"/>
  <c r="AB55" i="2"/>
  <c r="AB49" i="2"/>
  <c r="AB53" i="2"/>
  <c r="AB41" i="2"/>
  <c r="AB48" i="2"/>
  <c r="AB51" i="2"/>
  <c r="AB50" i="2"/>
  <c r="AB47" i="2"/>
  <c r="V42" i="2"/>
  <c r="AM25" i="3"/>
  <c r="O58" i="3"/>
  <c r="AI58" i="3" s="1"/>
  <c r="AN12" i="3"/>
  <c r="AO12" i="3" s="1"/>
  <c r="AJ42" i="3"/>
  <c r="P41" i="3"/>
  <c r="AM8" i="3"/>
  <c r="AY8" i="3" s="1"/>
  <c r="AI105" i="2"/>
  <c r="AI123" i="2" s="1"/>
  <c r="O123" i="2"/>
  <c r="AI104" i="2"/>
  <c r="AI135" i="2" s="1"/>
  <c r="O135" i="2"/>
  <c r="AI96" i="2"/>
  <c r="AI131" i="2" s="1"/>
  <c r="O131" i="2"/>
  <c r="AM95" i="2"/>
  <c r="O130" i="2"/>
  <c r="AM91" i="2"/>
  <c r="O120" i="2"/>
  <c r="AM83" i="2"/>
  <c r="O114" i="2"/>
  <c r="AM82" i="2"/>
  <c r="O113" i="2"/>
  <c r="AI81" i="2"/>
  <c r="AI112" i="2" s="1"/>
  <c r="O112" i="2"/>
  <c r="AI80" i="2"/>
  <c r="AI111" i="2" s="1"/>
  <c r="O111" i="2"/>
  <c r="AM37" i="2"/>
  <c r="O55" i="2"/>
  <c r="AM36" i="2"/>
  <c r="O54" i="2"/>
  <c r="AI35" i="2"/>
  <c r="AI53" i="2" s="1"/>
  <c r="O53" i="2"/>
  <c r="AI34" i="2"/>
  <c r="AI69" i="2" s="1"/>
  <c r="O69" i="2"/>
  <c r="AM33" i="2"/>
  <c r="O68" i="2"/>
  <c r="AI32" i="2"/>
  <c r="AI67" i="2" s="1"/>
  <c r="O67" i="2"/>
  <c r="AI29" i="2"/>
  <c r="AI66" i="2" s="1"/>
  <c r="O66" i="2"/>
  <c r="AI28" i="2"/>
  <c r="AI52" i="2" s="1"/>
  <c r="O52" i="2"/>
  <c r="AI27" i="2"/>
  <c r="AI51" i="2" s="1"/>
  <c r="O51" i="2"/>
  <c r="AM26" i="2"/>
  <c r="O50" i="2"/>
  <c r="AI25" i="2"/>
  <c r="AI49" i="2" s="1"/>
  <c r="O49" i="2"/>
  <c r="AI22" i="2"/>
  <c r="AI65" i="2" s="1"/>
  <c r="O65" i="2"/>
  <c r="AM14" i="2"/>
  <c r="O48" i="2"/>
  <c r="AM13" i="2"/>
  <c r="O47" i="2"/>
  <c r="AI12" i="2"/>
  <c r="AI46" i="2" s="1"/>
  <c r="O46" i="2"/>
  <c r="AM11" i="2"/>
  <c r="O45" i="2"/>
  <c r="AI8" i="2"/>
  <c r="AI44" i="2" s="1"/>
  <c r="O44" i="2"/>
  <c r="AM7" i="2"/>
  <c r="O43" i="2"/>
  <c r="AI6" i="2"/>
  <c r="AI42" i="2" s="1"/>
  <c r="O42" i="2"/>
  <c r="AW12" i="3"/>
  <c r="AX12" i="3" s="1"/>
  <c r="AH41" i="3"/>
  <c r="AQ14" i="3"/>
  <c r="AR14" i="3" s="1"/>
  <c r="AH40" i="3"/>
  <c r="AQ26" i="3"/>
  <c r="AR26" i="3" s="1"/>
  <c r="V43" i="3"/>
  <c r="AH50" i="3"/>
  <c r="V37" i="3"/>
  <c r="AT18" i="3"/>
  <c r="AJ43" i="3"/>
  <c r="AQ25" i="3"/>
  <c r="AR25" i="3" s="1"/>
  <c r="AT29" i="3"/>
  <c r="AU29" i="3" s="1"/>
  <c r="AH59" i="3"/>
  <c r="AT28" i="3"/>
  <c r="AU28" i="3" s="1"/>
  <c r="AH36" i="3"/>
  <c r="AH57" i="3"/>
  <c r="AB49" i="3"/>
  <c r="AW11" i="3"/>
  <c r="AX11" i="3" s="1"/>
  <c r="AJ40" i="3"/>
  <c r="AI46" i="3"/>
  <c r="P37" i="3"/>
  <c r="AW20" i="3"/>
  <c r="AX20" i="3" s="1"/>
  <c r="AW20" i="4"/>
  <c r="AX20" i="4" s="1"/>
  <c r="AB44" i="4"/>
  <c r="AW70" i="4"/>
  <c r="AX70" i="4" s="1"/>
  <c r="AQ13" i="4"/>
  <c r="AR13" i="4" s="1"/>
  <c r="AW71" i="4"/>
  <c r="AX71" i="4" s="1"/>
  <c r="AB60" i="4"/>
  <c r="AT6" i="4"/>
  <c r="AU6" i="4" s="1"/>
  <c r="AH55" i="4"/>
  <c r="V64" i="4"/>
  <c r="V50" i="4"/>
  <c r="AH44" i="4"/>
  <c r="AB64" i="4"/>
  <c r="V45" i="4"/>
  <c r="AW18" i="4"/>
  <c r="AX18" i="4" s="1"/>
  <c r="AQ80" i="4"/>
  <c r="AR80" i="4" s="1"/>
  <c r="AW21" i="4"/>
  <c r="AX21" i="4" s="1"/>
  <c r="V58" i="4"/>
  <c r="AT14" i="4"/>
  <c r="AU14" i="4" s="1"/>
  <c r="AH57" i="4"/>
  <c r="AQ14" i="4"/>
  <c r="AR14" i="4" s="1"/>
  <c r="AX29" i="4"/>
  <c r="AW22" i="4"/>
  <c r="AX22" i="4" s="1"/>
  <c r="AH59" i="4"/>
  <c r="AT15" i="4"/>
  <c r="AU15" i="4" s="1"/>
  <c r="AW12" i="4"/>
  <c r="AX12" i="4" s="1"/>
  <c r="AB59" i="4"/>
  <c r="AW13" i="4"/>
  <c r="AX13" i="4" s="1"/>
  <c r="AM32" i="4"/>
  <c r="O51" i="4"/>
  <c r="AM74" i="4"/>
  <c r="P74" i="4"/>
  <c r="AH50" i="4"/>
  <c r="AH62" i="4"/>
  <c r="AH60" i="4"/>
  <c r="V39" i="4"/>
  <c r="AM21" i="4"/>
  <c r="O55" i="4"/>
  <c r="AM13" i="4"/>
  <c r="O45" i="4"/>
  <c r="AH56" i="4"/>
  <c r="V62" i="4"/>
  <c r="AM15" i="4"/>
  <c r="O47" i="4"/>
  <c r="AM70" i="4"/>
  <c r="P70" i="4"/>
  <c r="AT9" i="4"/>
  <c r="AU9" i="4" s="1"/>
  <c r="AM31" i="4"/>
  <c r="O61" i="4"/>
  <c r="AM34" i="4"/>
  <c r="O63" i="4"/>
  <c r="AB46" i="4"/>
  <c r="AH49" i="4"/>
  <c r="V49" i="4"/>
  <c r="V59" i="4"/>
  <c r="AW15" i="4"/>
  <c r="AX15" i="4" s="1"/>
  <c r="AM26" i="4"/>
  <c r="O58" i="4"/>
  <c r="AM69" i="4"/>
  <c r="P69" i="4"/>
  <c r="AB50" i="4"/>
  <c r="AB63" i="4"/>
  <c r="AB49" i="4"/>
  <c r="V61" i="4"/>
  <c r="AB57" i="4"/>
  <c r="AB43" i="4"/>
  <c r="AQ9" i="4"/>
  <c r="AR9" i="4" s="1"/>
  <c r="AM79" i="4"/>
  <c r="P79" i="4"/>
  <c r="AT13" i="4"/>
  <c r="AU13" i="4" s="1"/>
  <c r="AW72" i="4"/>
  <c r="AX72" i="4" s="1"/>
  <c r="AM14" i="4"/>
  <c r="O46" i="4"/>
  <c r="V51" i="4"/>
  <c r="AH58" i="4"/>
  <c r="V47" i="4"/>
  <c r="AB61" i="4"/>
  <c r="AM12" i="4"/>
  <c r="O44" i="4"/>
  <c r="AM28" i="4"/>
  <c r="O60" i="4"/>
  <c r="AM33" i="4"/>
  <c r="O62" i="4"/>
  <c r="V42" i="4"/>
  <c r="AB56" i="4"/>
  <c r="AH51" i="4"/>
  <c r="AB55" i="4"/>
  <c r="V46" i="4"/>
  <c r="AQ79" i="4"/>
  <c r="AR79" i="4" s="1"/>
  <c r="AM82" i="4"/>
  <c r="P82" i="4"/>
  <c r="AM72" i="4"/>
  <c r="P72" i="4"/>
  <c r="AB51" i="4"/>
  <c r="AQ77" i="4"/>
  <c r="AR77" i="4" s="1"/>
  <c r="V60" i="4"/>
  <c r="AH41" i="4"/>
  <c r="AM81" i="4"/>
  <c r="P81" i="4"/>
  <c r="V43" i="4"/>
  <c r="V57" i="4"/>
  <c r="AM8" i="4"/>
  <c r="O42" i="4"/>
  <c r="AM9" i="4"/>
  <c r="O43" i="4"/>
  <c r="AM19" i="4"/>
  <c r="O49" i="4"/>
  <c r="AQ81" i="4"/>
  <c r="AR81" i="4" s="1"/>
  <c r="AM71" i="4"/>
  <c r="P71" i="4"/>
  <c r="AB41" i="4"/>
  <c r="AH64" i="4"/>
  <c r="V63" i="4"/>
  <c r="AH47" i="4"/>
  <c r="V56" i="4"/>
  <c r="AB42" i="4"/>
  <c r="AH46" i="4"/>
  <c r="AM7" i="4"/>
  <c r="O41" i="4"/>
  <c r="AM5" i="4"/>
  <c r="O39" i="4"/>
  <c r="AM78" i="4"/>
  <c r="P78" i="4"/>
  <c r="AM20" i="4"/>
  <c r="O50" i="4"/>
  <c r="AB39" i="4"/>
  <c r="AB45" i="4"/>
  <c r="AM6" i="4"/>
  <c r="O40" i="4"/>
  <c r="AM25" i="4"/>
  <c r="O57" i="4"/>
  <c r="AM18" i="4"/>
  <c r="O48" i="4"/>
  <c r="AB40" i="4"/>
  <c r="AH61" i="4"/>
  <c r="AB47" i="4"/>
  <c r="V44" i="4"/>
  <c r="AM35" i="4"/>
  <c r="O64" i="4"/>
  <c r="AM80" i="4"/>
  <c r="P80" i="4"/>
  <c r="AM77" i="4"/>
  <c r="P77" i="4"/>
  <c r="V41" i="4"/>
  <c r="V55" i="4"/>
  <c r="AB48" i="4"/>
  <c r="V40" i="4"/>
  <c r="V48" i="4"/>
  <c r="AH63" i="4"/>
  <c r="AM73" i="4"/>
  <c r="P73" i="4"/>
  <c r="AM27" i="4"/>
  <c r="O59" i="4"/>
  <c r="AM22" i="4"/>
  <c r="O56" i="4"/>
  <c r="AH39" i="4"/>
  <c r="AH43" i="4"/>
  <c r="AH42" i="4"/>
  <c r="AH40" i="4"/>
  <c r="AH45" i="4"/>
  <c r="AI82" i="4"/>
  <c r="AI13" i="4"/>
  <c r="AI45" i="4" s="1"/>
  <c r="AI77" i="4"/>
  <c r="AI25" i="4"/>
  <c r="AI57" i="4" s="1"/>
  <c r="AI14" i="4"/>
  <c r="AI46" i="4" s="1"/>
  <c r="AI32" i="4"/>
  <c r="AI51" i="4" s="1"/>
  <c r="AI22" i="4"/>
  <c r="AI56" i="4" s="1"/>
  <c r="AI20" i="4"/>
  <c r="AI50" i="4" s="1"/>
  <c r="AI33" i="4"/>
  <c r="AI62" i="4" s="1"/>
  <c r="AI71" i="4"/>
  <c r="AI18" i="4"/>
  <c r="AI48" i="4" s="1"/>
  <c r="AW78" i="4"/>
  <c r="AX78" i="4" s="1"/>
  <c r="AI6" i="4"/>
  <c r="AI40" i="4" s="1"/>
  <c r="AI78" i="4"/>
  <c r="AT27" i="4"/>
  <c r="AU27" i="4" s="1"/>
  <c r="AT79" i="4"/>
  <c r="AU79" i="4" s="1"/>
  <c r="AI70" i="4"/>
  <c r="AI69" i="4"/>
  <c r="AI21" i="4"/>
  <c r="AI55" i="4" s="1"/>
  <c r="AI80" i="4"/>
  <c r="AQ31" i="4"/>
  <c r="AR31" i="4" s="1"/>
  <c r="AQ74" i="4"/>
  <c r="AR74" i="4" s="1"/>
  <c r="AT34" i="4"/>
  <c r="AU34" i="4" s="1"/>
  <c r="AI27" i="4"/>
  <c r="AI59" i="4" s="1"/>
  <c r="AQ20" i="4"/>
  <c r="AR20" i="4" s="1"/>
  <c r="AW79" i="4"/>
  <c r="AX79" i="4" s="1"/>
  <c r="AW6" i="4"/>
  <c r="AX6" i="4" s="1"/>
  <c r="AQ25" i="4"/>
  <c r="AR25" i="4" s="1"/>
  <c r="AQ71" i="4"/>
  <c r="AR71" i="4" s="1"/>
  <c r="AQ18" i="4"/>
  <c r="AR18" i="4" s="1"/>
  <c r="AT81" i="4"/>
  <c r="AU81" i="4" s="1"/>
  <c r="AT22" i="4"/>
  <c r="AU22" i="4" s="1"/>
  <c r="AI73" i="4"/>
  <c r="AI74" i="4"/>
  <c r="AI19" i="4"/>
  <c r="AI49" i="4" s="1"/>
  <c r="AQ6" i="4"/>
  <c r="AR6" i="4" s="1"/>
  <c r="AI12" i="4"/>
  <c r="AI44" i="4" s="1"/>
  <c r="AI81" i="4"/>
  <c r="AT18" i="4"/>
  <c r="AU18" i="4" s="1"/>
  <c r="AT73" i="4"/>
  <c r="AU73" i="4" s="1"/>
  <c r="AW80" i="4"/>
  <c r="AX80" i="4" s="1"/>
  <c r="AI28" i="4"/>
  <c r="AI60" i="4" s="1"/>
  <c r="AI26" i="4"/>
  <c r="AI58" i="4" s="1"/>
  <c r="AI5" i="4"/>
  <c r="AI39" i="4" s="1"/>
  <c r="AI72" i="4"/>
  <c r="AI35" i="4"/>
  <c r="AI64" i="4" s="1"/>
  <c r="AQ19" i="4"/>
  <c r="AR19" i="4" s="1"/>
  <c r="AI79" i="4"/>
  <c r="AW5" i="4"/>
  <c r="AX5" i="4" s="1"/>
  <c r="AT70" i="4"/>
  <c r="AU70" i="4" s="1"/>
  <c r="AT69" i="4"/>
  <c r="AU69" i="4" s="1"/>
  <c r="AQ35" i="4"/>
  <c r="AR35" i="4" s="1"/>
  <c r="AQ70" i="4"/>
  <c r="AR70" i="4" s="1"/>
  <c r="AQ33" i="4"/>
  <c r="AR33" i="4" s="1"/>
  <c r="AQ32" i="4"/>
  <c r="AR32" i="4" s="1"/>
  <c r="AT28" i="4"/>
  <c r="AU28" i="4" s="1"/>
  <c r="AQ5" i="4"/>
  <c r="AR5" i="4" s="1"/>
  <c r="AQ8" i="4"/>
  <c r="AR8" i="4" s="1"/>
  <c r="AW82" i="4"/>
  <c r="AX82" i="4" s="1"/>
  <c r="AW7" i="4"/>
  <c r="AX7" i="4" s="1"/>
  <c r="AT26" i="4"/>
  <c r="AU26" i="4" s="1"/>
  <c r="AT19" i="4"/>
  <c r="AU19" i="4" s="1"/>
  <c r="AT74" i="4"/>
  <c r="AU74" i="4" s="1"/>
  <c r="AQ69" i="4"/>
  <c r="AR69" i="4" s="1"/>
  <c r="AQ28" i="4"/>
  <c r="AR28" i="4" s="1"/>
  <c r="AI8" i="4"/>
  <c r="AI42" i="4" s="1"/>
  <c r="AI15" i="4"/>
  <c r="AI47" i="4" s="1"/>
  <c r="AT35" i="4"/>
  <c r="AU35" i="4" s="1"/>
  <c r="AW81" i="4"/>
  <c r="AX81" i="4" s="1"/>
  <c r="AT25" i="4"/>
  <c r="AU25" i="4" s="1"/>
  <c r="AQ21" i="4"/>
  <c r="AR21" i="4" s="1"/>
  <c r="AT20" i="4"/>
  <c r="AU20" i="4" s="1"/>
  <c r="AI7" i="4"/>
  <c r="AI41" i="4" s="1"/>
  <c r="AT31" i="4"/>
  <c r="AU31" i="4" s="1"/>
  <c r="AT33" i="4"/>
  <c r="AU33" i="4" s="1"/>
  <c r="AT32" i="4"/>
  <c r="AU32" i="4" s="1"/>
  <c r="AI9" i="4"/>
  <c r="AI43" i="4" s="1"/>
  <c r="AQ73" i="4"/>
  <c r="AR73" i="4" s="1"/>
  <c r="AW8" i="4"/>
  <c r="AX8" i="4" s="1"/>
  <c r="AQ72" i="4"/>
  <c r="AR72" i="4" s="1"/>
  <c r="AQ27" i="4"/>
  <c r="AR27" i="4" s="1"/>
  <c r="AT71" i="4"/>
  <c r="AU71" i="4" s="1"/>
  <c r="AT72" i="4"/>
  <c r="AU72" i="4" s="1"/>
  <c r="AQ34" i="4"/>
  <c r="AR34" i="4" s="1"/>
  <c r="AT82" i="4"/>
  <c r="AU82" i="4" s="1"/>
  <c r="AQ26" i="4"/>
  <c r="AR26" i="4" s="1"/>
  <c r="AW9" i="4"/>
  <c r="AX9" i="4" s="1"/>
  <c r="AT78" i="4"/>
  <c r="AU78" i="4" s="1"/>
  <c r="AT77" i="4"/>
  <c r="AU77" i="4" s="1"/>
  <c r="AT80" i="4"/>
  <c r="AU80" i="4" s="1"/>
  <c r="AT21" i="4"/>
  <c r="AU21" i="4" s="1"/>
  <c r="AW77" i="4"/>
  <c r="AX77" i="4" s="1"/>
  <c r="AQ22" i="4"/>
  <c r="AR22" i="4" s="1"/>
  <c r="AQ7" i="4"/>
  <c r="AR7" i="4" s="1"/>
  <c r="V35" i="3"/>
  <c r="V34" i="3"/>
  <c r="AQ29" i="3"/>
  <c r="AR29" i="3" s="1"/>
  <c r="AB46" i="3"/>
  <c r="AQ13" i="3"/>
  <c r="AR13" i="3" s="1"/>
  <c r="AQ12" i="3"/>
  <c r="AR12" i="3" s="1"/>
  <c r="AB50" i="3"/>
  <c r="AB47" i="3"/>
  <c r="AQ30" i="3"/>
  <c r="AR30" i="3" s="1"/>
  <c r="AJ41" i="3"/>
  <c r="AQ28" i="3"/>
  <c r="AR28" i="3" s="1"/>
  <c r="AJ37" i="3"/>
  <c r="AW18" i="3"/>
  <c r="AX18" i="3" s="1"/>
  <c r="P34" i="3"/>
  <c r="AN11" i="3"/>
  <c r="AO11" i="3" s="1"/>
  <c r="AT19" i="3"/>
  <c r="AB43" i="3"/>
  <c r="AQ17" i="3"/>
  <c r="AR17" i="3" s="1"/>
  <c r="AN14" i="3"/>
  <c r="AO14" i="3" s="1"/>
  <c r="AQ11" i="3"/>
  <c r="AR11" i="3" s="1"/>
  <c r="AH35" i="3"/>
  <c r="AW13" i="3"/>
  <c r="AX13" i="3" s="1"/>
  <c r="AW10" i="3"/>
  <c r="AX10" i="3" s="1"/>
  <c r="P35" i="3"/>
  <c r="V48" i="3"/>
  <c r="AT26" i="3"/>
  <c r="AU26" i="3" s="1"/>
  <c r="AT30" i="3"/>
  <c r="AU30" i="3" s="1"/>
  <c r="AQ22" i="3"/>
  <c r="P36" i="3"/>
  <c r="AT27" i="3"/>
  <c r="AU27" i="3" s="1"/>
  <c r="P40" i="3"/>
  <c r="AH46" i="3"/>
  <c r="AI13" i="2"/>
  <c r="AI47" i="2" s="1"/>
  <c r="AM34" i="2"/>
  <c r="AT96" i="2"/>
  <c r="AU96" i="2" s="1"/>
  <c r="AW94" i="2"/>
  <c r="AX94" i="2" s="1"/>
  <c r="AI7" i="2"/>
  <c r="AI43" i="2" s="1"/>
  <c r="AM25" i="2"/>
  <c r="AQ95" i="2"/>
  <c r="AR95" i="2" s="1"/>
  <c r="AW96" i="2"/>
  <c r="AX96" i="2" s="1"/>
  <c r="AT103" i="2"/>
  <c r="AU103" i="2" s="1"/>
  <c r="AU30" i="2"/>
  <c r="AI14" i="2"/>
  <c r="AI48" i="2" s="1"/>
  <c r="AT88" i="2"/>
  <c r="AU88" i="2" s="1"/>
  <c r="AQ102" i="2"/>
  <c r="AR102" i="2" s="1"/>
  <c r="AI11" i="2"/>
  <c r="AI45" i="2" s="1"/>
  <c r="AT99" i="2"/>
  <c r="AU99" i="2" s="1"/>
  <c r="AI91" i="2"/>
  <c r="AI120" i="2" s="1"/>
  <c r="AM104" i="2"/>
  <c r="AI26" i="2"/>
  <c r="AI50" i="2" s="1"/>
  <c r="AI82" i="2"/>
  <c r="AI113" i="2" s="1"/>
  <c r="AI95" i="2"/>
  <c r="AI130" i="2" s="1"/>
  <c r="AW80" i="2"/>
  <c r="AX80" i="2" s="1"/>
  <c r="AQ89" i="2"/>
  <c r="AR89" i="2" s="1"/>
  <c r="AT102" i="2"/>
  <c r="AU102" i="2" s="1"/>
  <c r="AT98" i="2"/>
  <c r="AU98" i="2" s="1"/>
  <c r="AQ96" i="2"/>
  <c r="AR96" i="2" s="1"/>
  <c r="AM32" i="2"/>
  <c r="AI83" i="2"/>
  <c r="AI114" i="2" s="1"/>
  <c r="AT105" i="2"/>
  <c r="AU105" i="2" s="1"/>
  <c r="AI37" i="2"/>
  <c r="AI55" i="2" s="1"/>
  <c r="AM27" i="2"/>
  <c r="AX107" i="2"/>
  <c r="AQ106" i="2"/>
  <c r="AR106" i="2" s="1"/>
  <c r="AQ104" i="2"/>
  <c r="AR104" i="2" s="1"/>
  <c r="AR23" i="2"/>
  <c r="AW98" i="2"/>
  <c r="AX98" i="2" s="1"/>
  <c r="AX30" i="2"/>
  <c r="O52" i="3"/>
  <c r="AI52" i="3" s="1"/>
  <c r="AM28" i="3"/>
  <c r="O59" i="3"/>
  <c r="AI59" i="3" s="1"/>
  <c r="AM26" i="3"/>
  <c r="V50" i="3"/>
  <c r="V49" i="3"/>
  <c r="O54" i="3"/>
  <c r="AI54" i="3" s="1"/>
  <c r="AM30" i="3"/>
  <c r="AI57" i="3"/>
  <c r="O50" i="3"/>
  <c r="AM22" i="3"/>
  <c r="AT20" i="3"/>
  <c r="V58" i="3"/>
  <c r="V59" i="3"/>
  <c r="V57" i="3"/>
  <c r="AI48" i="3"/>
  <c r="AH54" i="3"/>
  <c r="AH48" i="3"/>
  <c r="AH47" i="3"/>
  <c r="AW19" i="3"/>
  <c r="AX19" i="3" s="1"/>
  <c r="AH53" i="3"/>
  <c r="AQ21" i="3"/>
  <c r="AW22" i="3"/>
  <c r="AX22" i="3" s="1"/>
  <c r="AB53" i="3"/>
  <c r="AB48" i="3"/>
  <c r="AB54" i="3"/>
  <c r="AB52" i="3"/>
  <c r="AB51" i="3"/>
  <c r="AM18" i="3"/>
  <c r="O47" i="3"/>
  <c r="AQ20" i="3"/>
  <c r="AW21" i="3"/>
  <c r="AX21" i="3" s="1"/>
  <c r="AM20" i="3"/>
  <c r="O49" i="3"/>
  <c r="AH49" i="3"/>
  <c r="AW17" i="3"/>
  <c r="AX17" i="3" s="1"/>
  <c r="V51" i="3"/>
  <c r="V46" i="3"/>
  <c r="V54" i="3"/>
  <c r="V53" i="3"/>
  <c r="V52" i="3"/>
  <c r="V47" i="3"/>
  <c r="AB41" i="3"/>
  <c r="AB42" i="3"/>
  <c r="AT14" i="3"/>
  <c r="AU14" i="3" s="1"/>
  <c r="AB40" i="3"/>
  <c r="AN13" i="3"/>
  <c r="AO13" i="3" s="1"/>
  <c r="AT12" i="3"/>
  <c r="AU12" i="3" s="1"/>
  <c r="AN10" i="3"/>
  <c r="AO10" i="3" s="1"/>
  <c r="P42" i="3"/>
  <c r="P43" i="3"/>
  <c r="AJ34" i="3"/>
  <c r="AJ35" i="3"/>
  <c r="AH34" i="3"/>
  <c r="AJ36" i="3"/>
  <c r="AH37" i="3"/>
  <c r="AB37" i="3"/>
  <c r="AB36" i="3"/>
  <c r="AB35" i="3"/>
  <c r="AB34" i="3"/>
  <c r="AQ80" i="2"/>
  <c r="AR80" i="2" s="1"/>
  <c r="AQ83" i="2"/>
  <c r="AR83" i="2" s="1"/>
  <c r="AQ81" i="2"/>
  <c r="AR81" i="2" s="1"/>
  <c r="AR30" i="2"/>
  <c r="AT87" i="2"/>
  <c r="AU87" i="2" s="1"/>
  <c r="AI89" i="2"/>
  <c r="AI118" i="2" s="1"/>
  <c r="AM89" i="2"/>
  <c r="AQ105" i="2"/>
  <c r="AR105" i="2" s="1"/>
  <c r="AI87" i="2"/>
  <c r="AI116" i="2" s="1"/>
  <c r="AM87" i="2"/>
  <c r="AW83" i="2"/>
  <c r="AX83" i="2" s="1"/>
  <c r="AQ94" i="2"/>
  <c r="AR94" i="2" s="1"/>
  <c r="AQ99" i="2"/>
  <c r="AR99" i="2" s="1"/>
  <c r="AQ98" i="2"/>
  <c r="AR98" i="2" s="1"/>
  <c r="AQ97" i="2"/>
  <c r="AR97" i="2" s="1"/>
  <c r="AW97" i="2"/>
  <c r="AX97" i="2" s="1"/>
  <c r="AM22" i="2"/>
  <c r="AI97" i="2"/>
  <c r="AI121" i="2" s="1"/>
  <c r="AM97" i="2"/>
  <c r="AU38" i="2"/>
  <c r="AW95" i="2"/>
  <c r="AX95" i="2" s="1"/>
  <c r="AT82" i="2"/>
  <c r="AU82" i="2" s="1"/>
  <c r="AQ90" i="2"/>
  <c r="AR90" i="2" s="1"/>
  <c r="AW81" i="2"/>
  <c r="AX81" i="2" s="1"/>
  <c r="AR38" i="2"/>
  <c r="AQ103" i="2"/>
  <c r="AR103" i="2" s="1"/>
  <c r="AT95" i="2"/>
  <c r="AU95" i="2" s="1"/>
  <c r="AT94" i="2"/>
  <c r="AU94" i="2" s="1"/>
  <c r="AM8" i="2"/>
  <c r="AI84" i="2"/>
  <c r="AI115" i="2" s="1"/>
  <c r="AM84" i="2"/>
  <c r="AM105" i="2"/>
  <c r="AM80" i="2"/>
  <c r="AT80" i="2"/>
  <c r="AU80" i="2" s="1"/>
  <c r="AM96" i="2"/>
  <c r="AU23" i="2"/>
  <c r="AQ87" i="2"/>
  <c r="AR87" i="2" s="1"/>
  <c r="AT83" i="2"/>
  <c r="AU83" i="2" s="1"/>
  <c r="AT89" i="2"/>
  <c r="AU89" i="2" s="1"/>
  <c r="AI88" i="2"/>
  <c r="AI117" i="2" s="1"/>
  <c r="AM88" i="2"/>
  <c r="AQ88" i="2"/>
  <c r="AR88" i="2" s="1"/>
  <c r="AW87" i="2"/>
  <c r="AX87" i="2" s="1"/>
  <c r="AW90" i="2"/>
  <c r="AX90" i="2" s="1"/>
  <c r="AW89" i="2"/>
  <c r="AX89" i="2" s="1"/>
  <c r="AI36" i="2"/>
  <c r="AI54" i="2" s="1"/>
  <c r="AQ82" i="2"/>
  <c r="AR82" i="2" s="1"/>
  <c r="AW84" i="2"/>
  <c r="AX84" i="2" s="1"/>
  <c r="AI98" i="2"/>
  <c r="AI122" i="2" s="1"/>
  <c r="AM98" i="2"/>
  <c r="AI94" i="2"/>
  <c r="AI129" i="2" s="1"/>
  <c r="AM94" i="2"/>
  <c r="AQ84" i="2"/>
  <c r="AR84" i="2" s="1"/>
  <c r="AI103" i="2"/>
  <c r="AI134" i="2" s="1"/>
  <c r="AM103" i="2"/>
  <c r="AW82" i="2"/>
  <c r="AX82" i="2" s="1"/>
  <c r="AT97" i="2"/>
  <c r="AU97" i="2" s="1"/>
  <c r="AX38" i="2"/>
  <c r="AT104" i="2"/>
  <c r="AU104" i="2" s="1"/>
  <c r="AT106" i="2"/>
  <c r="AU106" i="2" s="1"/>
  <c r="AQ91" i="2"/>
  <c r="AR91" i="2" s="1"/>
  <c r="AT84" i="2"/>
  <c r="AU84" i="2" s="1"/>
  <c r="AW88" i="2"/>
  <c r="AX88" i="2" s="1"/>
  <c r="AI99" i="2"/>
  <c r="AI132" i="2" s="1"/>
  <c r="AM99" i="2"/>
  <c r="AM81" i="2"/>
  <c r="AI106" i="2"/>
  <c r="AI124" i="2" s="1"/>
  <c r="AM106" i="2"/>
  <c r="AW99" i="2"/>
  <c r="AX99" i="2" s="1"/>
  <c r="AM35" i="2"/>
  <c r="AI90" i="2"/>
  <c r="AI119" i="2" s="1"/>
  <c r="AM90" i="2"/>
  <c r="AI102" i="2"/>
  <c r="AI133" i="2" s="1"/>
  <c r="AM102" i="2"/>
  <c r="AT91" i="2"/>
  <c r="AU91" i="2" s="1"/>
  <c r="AT90" i="2"/>
  <c r="AU90" i="2" s="1"/>
  <c r="AX23" i="2"/>
  <c r="AM12" i="2"/>
  <c r="AM6" i="2"/>
  <c r="AI33" i="2"/>
  <c r="AI68" i="2" s="1"/>
  <c r="AM28" i="2"/>
  <c r="AM29" i="2"/>
  <c r="AI5" i="2"/>
  <c r="AI41" i="2" s="1"/>
  <c r="AM5" i="2"/>
  <c r="AI19" i="2"/>
  <c r="AI62" i="2" s="1"/>
  <c r="AM19" i="2"/>
  <c r="AI18" i="2"/>
  <c r="AI61" i="2" s="1"/>
  <c r="AM18" i="2"/>
  <c r="AI21" i="2"/>
  <c r="AI64" i="2" s="1"/>
  <c r="AM21" i="2"/>
  <c r="AI17" i="2"/>
  <c r="AI60" i="2" s="1"/>
  <c r="AM17" i="2"/>
  <c r="AI20" i="2"/>
  <c r="AI63" i="2" s="1"/>
  <c r="AM20" i="2"/>
  <c r="AU31" i="3" l="1"/>
  <c r="AU15" i="3"/>
  <c r="AX31" i="3"/>
  <c r="AR15" i="3"/>
  <c r="AN31" i="5"/>
  <c r="AO31" i="5" s="1"/>
  <c r="AN29" i="5"/>
  <c r="AO29" i="5" s="1"/>
  <c r="AO32" i="5" s="1"/>
  <c r="AX18" i="5"/>
  <c r="AU59" i="5"/>
  <c r="AR38" i="5"/>
  <c r="AR52" i="5"/>
  <c r="AO45" i="5"/>
  <c r="AO25" i="5"/>
  <c r="AU11" i="5"/>
  <c r="AX45" i="5"/>
  <c r="AX32" i="5"/>
  <c r="AO52" i="5"/>
  <c r="AU32" i="5"/>
  <c r="AU25" i="5"/>
  <c r="AO38" i="5"/>
  <c r="AO59" i="5"/>
  <c r="AX59" i="5"/>
  <c r="AX52" i="5"/>
  <c r="AO18" i="5"/>
  <c r="AR25" i="5"/>
  <c r="AU45" i="5"/>
  <c r="AN6" i="5"/>
  <c r="AO6" i="5" s="1"/>
  <c r="AN7" i="5"/>
  <c r="AO7" i="5" s="1"/>
  <c r="AN8" i="5"/>
  <c r="AO8" i="5" s="1"/>
  <c r="AN5" i="5"/>
  <c r="AO5" i="5" s="1"/>
  <c r="AN9" i="5"/>
  <c r="AO9" i="5" s="1"/>
  <c r="AN10" i="5"/>
  <c r="P77" i="5"/>
  <c r="P65" i="5"/>
  <c r="P76" i="5"/>
  <c r="P64" i="5"/>
  <c r="P75" i="5"/>
  <c r="P63" i="5"/>
  <c r="P74" i="5"/>
  <c r="P62" i="5"/>
  <c r="P73" i="5"/>
  <c r="P72" i="5"/>
  <c r="P68" i="5"/>
  <c r="P71" i="5"/>
  <c r="P70" i="5"/>
  <c r="P69" i="5"/>
  <c r="P67" i="5"/>
  <c r="P66" i="5"/>
  <c r="AR32" i="5"/>
  <c r="P42" i="4"/>
  <c r="AN26" i="4"/>
  <c r="AO26" i="4" s="1"/>
  <c r="AX16" i="4"/>
  <c r="BE27" i="8"/>
  <c r="AU10" i="4"/>
  <c r="AN72" i="4"/>
  <c r="AO72" i="4" s="1"/>
  <c r="AN74" i="4"/>
  <c r="AO74" i="4" s="1"/>
  <c r="AN71" i="4"/>
  <c r="AO71" i="4" s="1"/>
  <c r="BE10" i="8"/>
  <c r="BI10" i="8" s="1"/>
  <c r="AX23" i="4"/>
  <c r="AU16" i="4"/>
  <c r="AY27" i="8"/>
  <c r="BI16" i="8"/>
  <c r="AR16" i="4"/>
  <c r="P57" i="4"/>
  <c r="AO13" i="8"/>
  <c r="AO12" i="8"/>
  <c r="AO19" i="8"/>
  <c r="AO25" i="8"/>
  <c r="AO20" i="8"/>
  <c r="AO23" i="8"/>
  <c r="AO24" i="8"/>
  <c r="AO18" i="8"/>
  <c r="AS27" i="8"/>
  <c r="AN8" i="4"/>
  <c r="AO8" i="4" s="1"/>
  <c r="AN5" i="4"/>
  <c r="AO5" i="4" s="1"/>
  <c r="AN7" i="4"/>
  <c r="AO7" i="4" s="1"/>
  <c r="AX36" i="4"/>
  <c r="AJ40" i="4"/>
  <c r="BH27" i="8"/>
  <c r="AN79" i="4"/>
  <c r="AO79" i="4" s="1"/>
  <c r="AN78" i="4"/>
  <c r="AO78" i="4" s="1"/>
  <c r="AJ82" i="4"/>
  <c r="P64" i="2"/>
  <c r="AM15" i="2"/>
  <c r="AY15" i="2" s="1"/>
  <c r="P63" i="2"/>
  <c r="P131" i="2"/>
  <c r="P130" i="2"/>
  <c r="P132" i="2"/>
  <c r="P134" i="2"/>
  <c r="P135" i="2"/>
  <c r="P129" i="2"/>
  <c r="P133" i="2"/>
  <c r="AJ135" i="2"/>
  <c r="AJ134" i="2"/>
  <c r="AJ133" i="2"/>
  <c r="AJ132" i="2"/>
  <c r="AJ131" i="2"/>
  <c r="AJ130" i="2"/>
  <c r="AJ129" i="2"/>
  <c r="AJ114" i="2"/>
  <c r="AJ113" i="2"/>
  <c r="AJ120" i="2"/>
  <c r="AJ119" i="2"/>
  <c r="AJ124" i="2"/>
  <c r="AJ112" i="2"/>
  <c r="AJ122" i="2"/>
  <c r="AJ121" i="2"/>
  <c r="AJ123" i="2"/>
  <c r="AJ111" i="2"/>
  <c r="AJ118" i="2"/>
  <c r="AJ117" i="2"/>
  <c r="AJ116" i="2"/>
  <c r="AJ115" i="2"/>
  <c r="P122" i="2"/>
  <c r="P121" i="2"/>
  <c r="P120" i="2"/>
  <c r="P114" i="2"/>
  <c r="P119" i="2"/>
  <c r="P118" i="2"/>
  <c r="P116" i="2"/>
  <c r="P113" i="2"/>
  <c r="P124" i="2"/>
  <c r="P112" i="2"/>
  <c r="P123" i="2"/>
  <c r="P111" i="2"/>
  <c r="P117" i="2"/>
  <c r="P115" i="2"/>
  <c r="P68" i="2"/>
  <c r="P61" i="2"/>
  <c r="P52" i="2"/>
  <c r="P69" i="2"/>
  <c r="P49" i="2"/>
  <c r="P54" i="2"/>
  <c r="P45" i="2"/>
  <c r="P66" i="2"/>
  <c r="P62" i="2"/>
  <c r="P60" i="2"/>
  <c r="P67" i="2"/>
  <c r="P65" i="2"/>
  <c r="AJ66" i="2"/>
  <c r="AJ65" i="2"/>
  <c r="AJ64" i="2"/>
  <c r="AJ61" i="2"/>
  <c r="AJ60" i="2"/>
  <c r="AJ67" i="2"/>
  <c r="AJ63" i="2"/>
  <c r="AJ62" i="2"/>
  <c r="AJ69" i="2"/>
  <c r="AJ68" i="2"/>
  <c r="P47" i="2"/>
  <c r="P46" i="2"/>
  <c r="P55" i="2"/>
  <c r="P44" i="2"/>
  <c r="P48" i="2"/>
  <c r="P50" i="2"/>
  <c r="P43" i="2"/>
  <c r="P51" i="2"/>
  <c r="P41" i="2"/>
  <c r="P53" i="2"/>
  <c r="P42" i="2"/>
  <c r="AJ47" i="2"/>
  <c r="AJ46" i="2"/>
  <c r="AJ45" i="2"/>
  <c r="AJ44" i="2"/>
  <c r="AJ55" i="2"/>
  <c r="AJ43" i="2"/>
  <c r="AJ54" i="2"/>
  <c r="AJ42" i="2"/>
  <c r="AJ53" i="2"/>
  <c r="AJ41" i="2"/>
  <c r="AJ52" i="2"/>
  <c r="AJ51" i="2"/>
  <c r="AJ50" i="2"/>
  <c r="AJ49" i="2"/>
  <c r="AJ48" i="2"/>
  <c r="AO15" i="3"/>
  <c r="AR23" i="3"/>
  <c r="AX15" i="3"/>
  <c r="AR31" i="3"/>
  <c r="P48" i="3"/>
  <c r="AU23" i="3"/>
  <c r="AN9" i="4"/>
  <c r="AO9" i="4" s="1"/>
  <c r="AN28" i="4"/>
  <c r="AO28" i="4" s="1"/>
  <c r="AJ58" i="4"/>
  <c r="AN80" i="4"/>
  <c r="AO80" i="4" s="1"/>
  <c r="AN14" i="4"/>
  <c r="AO14" i="4" s="1"/>
  <c r="AJ63" i="4"/>
  <c r="AU75" i="4"/>
  <c r="AN22" i="4"/>
  <c r="AO22" i="4" s="1"/>
  <c r="AN77" i="4"/>
  <c r="AO77" i="4" s="1"/>
  <c r="AN81" i="4"/>
  <c r="AO81" i="4" s="1"/>
  <c r="AX75" i="4"/>
  <c r="AN69" i="4"/>
  <c r="AO69" i="4" s="1"/>
  <c r="AN27" i="4"/>
  <c r="AO27" i="4" s="1"/>
  <c r="AN70" i="4"/>
  <c r="AO70" i="4" s="1"/>
  <c r="AN73" i="4"/>
  <c r="AO73" i="4" s="1"/>
  <c r="AN32" i="4"/>
  <c r="AO32" i="4" s="1"/>
  <c r="AN18" i="4"/>
  <c r="AO18" i="4" s="1"/>
  <c r="AJ72" i="4"/>
  <c r="AJ74" i="4"/>
  <c r="AJ57" i="4"/>
  <c r="P44" i="4"/>
  <c r="P45" i="4"/>
  <c r="AN82" i="4"/>
  <c r="AO82" i="4" s="1"/>
  <c r="AJ47" i="4"/>
  <c r="AN31" i="4"/>
  <c r="AO31" i="4" s="1"/>
  <c r="AU23" i="4"/>
  <c r="AJ73" i="4"/>
  <c r="AJ59" i="4"/>
  <c r="AJ77" i="4"/>
  <c r="P64" i="4"/>
  <c r="P48" i="4"/>
  <c r="P50" i="4"/>
  <c r="P43" i="4"/>
  <c r="AN12" i="4"/>
  <c r="AO12" i="4" s="1"/>
  <c r="P58" i="4"/>
  <c r="P61" i="4"/>
  <c r="AN13" i="4"/>
  <c r="AO13" i="4" s="1"/>
  <c r="AU29" i="4"/>
  <c r="AJ42" i="4"/>
  <c r="AR10" i="4"/>
  <c r="AJ39" i="4"/>
  <c r="AN25" i="4"/>
  <c r="AO25" i="4" s="1"/>
  <c r="AJ78" i="4"/>
  <c r="AJ45" i="4"/>
  <c r="P62" i="4"/>
  <c r="P55" i="4"/>
  <c r="AJ81" i="4"/>
  <c r="AX83" i="4"/>
  <c r="AR75" i="4"/>
  <c r="AJ60" i="4"/>
  <c r="P60" i="4"/>
  <c r="AJ43" i="4"/>
  <c r="AR23" i="4"/>
  <c r="AR36" i="4"/>
  <c r="AJ48" i="4"/>
  <c r="P39" i="4"/>
  <c r="AN6" i="4"/>
  <c r="AO6" i="4" s="1"/>
  <c r="AJ44" i="4"/>
  <c r="AN33" i="4"/>
  <c r="AO33" i="4" s="1"/>
  <c r="AJ71" i="4"/>
  <c r="P40" i="4"/>
  <c r="AR83" i="4"/>
  <c r="AU83" i="4"/>
  <c r="AX10" i="4"/>
  <c r="AN35" i="4"/>
  <c r="AO35" i="4" s="1"/>
  <c r="AN21" i="4"/>
  <c r="AO21" i="4" s="1"/>
  <c r="AR29" i="4"/>
  <c r="AJ80" i="4"/>
  <c r="AJ62" i="4"/>
  <c r="P41" i="4"/>
  <c r="P49" i="4"/>
  <c r="P47" i="4"/>
  <c r="P51" i="4"/>
  <c r="AU36" i="4"/>
  <c r="AJ79" i="4"/>
  <c r="AJ55" i="4"/>
  <c r="AJ50" i="4"/>
  <c r="AJ61" i="4"/>
  <c r="P46" i="4"/>
  <c r="AN15" i="4"/>
  <c r="AO15" i="4" s="1"/>
  <c r="AN34" i="4"/>
  <c r="AO34" i="4" s="1"/>
  <c r="AN19" i="4"/>
  <c r="AO19" i="4" s="1"/>
  <c r="AN20" i="4"/>
  <c r="AO20" i="4" s="1"/>
  <c r="P56" i="4"/>
  <c r="AJ51" i="4"/>
  <c r="AJ41" i="4"/>
  <c r="AJ56" i="4"/>
  <c r="AJ69" i="4"/>
  <c r="AJ64" i="4"/>
  <c r="AJ49" i="4"/>
  <c r="AJ70" i="4"/>
  <c r="AJ46" i="4"/>
  <c r="P59" i="4"/>
  <c r="P63" i="4"/>
  <c r="P57" i="3"/>
  <c r="AN30" i="3"/>
  <c r="AX23" i="3"/>
  <c r="P58" i="3"/>
  <c r="P59" i="3"/>
  <c r="AN106" i="2"/>
  <c r="AO106" i="2" s="1"/>
  <c r="AU107" i="2"/>
  <c r="AN19" i="2"/>
  <c r="AO19" i="2" s="1"/>
  <c r="AN87" i="2"/>
  <c r="AO87" i="2" s="1"/>
  <c r="AN84" i="2"/>
  <c r="AO84" i="2" s="1"/>
  <c r="AN34" i="2"/>
  <c r="AO34" i="2" s="1"/>
  <c r="AN35" i="2"/>
  <c r="AO35" i="2" s="1"/>
  <c r="AN27" i="2"/>
  <c r="AO27" i="2" s="1"/>
  <c r="AR92" i="2"/>
  <c r="AR107" i="2"/>
  <c r="AN25" i="2"/>
  <c r="AO25" i="2" s="1"/>
  <c r="AN29" i="2"/>
  <c r="AO29" i="2" s="1"/>
  <c r="AU100" i="2"/>
  <c r="AX85" i="2"/>
  <c r="AX100" i="2"/>
  <c r="AN25" i="3"/>
  <c r="AO25" i="3" s="1"/>
  <c r="AN26" i="3"/>
  <c r="AN28" i="3"/>
  <c r="AN29" i="3"/>
  <c r="AN27" i="3"/>
  <c r="AN18" i="3"/>
  <c r="AO18" i="3" s="1"/>
  <c r="AN17" i="3"/>
  <c r="AO17" i="3" s="1"/>
  <c r="AN21" i="3"/>
  <c r="AO21" i="3" s="1"/>
  <c r="AI50" i="3"/>
  <c r="P50" i="3"/>
  <c r="AN22" i="3"/>
  <c r="AO22" i="3" s="1"/>
  <c r="AI49" i="3"/>
  <c r="P49" i="3"/>
  <c r="AN20" i="3"/>
  <c r="AO20" i="3" s="1"/>
  <c r="AJ59" i="3"/>
  <c r="AJ58" i="3"/>
  <c r="AJ57" i="3"/>
  <c r="AI47" i="3"/>
  <c r="P47" i="3"/>
  <c r="P53" i="3"/>
  <c r="P54" i="3"/>
  <c r="P51" i="3"/>
  <c r="P52" i="3"/>
  <c r="P46" i="3"/>
  <c r="AN19" i="3"/>
  <c r="AO19" i="3" s="1"/>
  <c r="AN102" i="2"/>
  <c r="AO102" i="2" s="1"/>
  <c r="AN20" i="2"/>
  <c r="AO20" i="2" s="1"/>
  <c r="AM9" i="2"/>
  <c r="AY9" i="2" s="1"/>
  <c r="AN33" i="2"/>
  <c r="AO33" i="2" s="1"/>
  <c r="AN98" i="2"/>
  <c r="AO98" i="2" s="1"/>
  <c r="AU85" i="2"/>
  <c r="AN22" i="2"/>
  <c r="AO22" i="2" s="1"/>
  <c r="AN37" i="2"/>
  <c r="AO37" i="2" s="1"/>
  <c r="AN17" i="2"/>
  <c r="AO17" i="2" s="1"/>
  <c r="AN90" i="2"/>
  <c r="AO90" i="2" s="1"/>
  <c r="AN81" i="2"/>
  <c r="AO81" i="2" s="1"/>
  <c r="AN104" i="2"/>
  <c r="AO104" i="2" s="1"/>
  <c r="AN80" i="2"/>
  <c r="AO80" i="2" s="1"/>
  <c r="AN83" i="2"/>
  <c r="AO83" i="2" s="1"/>
  <c r="AN82" i="2"/>
  <c r="AO82" i="2" s="1"/>
  <c r="AN32" i="2"/>
  <c r="AO32" i="2" s="1"/>
  <c r="AN89" i="2"/>
  <c r="AO89" i="2" s="1"/>
  <c r="AR85" i="2"/>
  <c r="AN28" i="2"/>
  <c r="AO28" i="2" s="1"/>
  <c r="AN26" i="2"/>
  <c r="AO26" i="2" s="1"/>
  <c r="AN96" i="2"/>
  <c r="AO96" i="2" s="1"/>
  <c r="AN21" i="2"/>
  <c r="AO21" i="2" s="1"/>
  <c r="AN103" i="2"/>
  <c r="AO103" i="2" s="1"/>
  <c r="AN94" i="2"/>
  <c r="AO94" i="2" s="1"/>
  <c r="AN95" i="2"/>
  <c r="AO95" i="2" s="1"/>
  <c r="AN97" i="2"/>
  <c r="AO97" i="2" s="1"/>
  <c r="AN18" i="2"/>
  <c r="AO18" i="2" s="1"/>
  <c r="AR100" i="2"/>
  <c r="AU92" i="2"/>
  <c r="AX92" i="2"/>
  <c r="AN88" i="2"/>
  <c r="AO88" i="2" s="1"/>
  <c r="AN99" i="2"/>
  <c r="AO99" i="2" s="1"/>
  <c r="AN105" i="2"/>
  <c r="AO105" i="2" s="1"/>
  <c r="AN91" i="2"/>
  <c r="AO91" i="2" s="1"/>
  <c r="AN36" i="2"/>
  <c r="AO36" i="2" s="1"/>
  <c r="AY15" i="3" l="1"/>
  <c r="AZ15" i="3" s="1"/>
  <c r="AY18" i="5"/>
  <c r="AY38" i="5"/>
  <c r="AY45" i="5"/>
  <c r="AY52" i="5"/>
  <c r="AY32" i="5"/>
  <c r="AY25" i="5"/>
  <c r="AY59" i="5"/>
  <c r="AO11" i="5"/>
  <c r="AY11" i="5" s="1"/>
  <c r="AO29" i="4"/>
  <c r="AY29" i="4" s="1"/>
  <c r="BI27" i="8"/>
  <c r="BJ27" i="8" s="1"/>
  <c r="AO10" i="4"/>
  <c r="AY10" i="4" s="1"/>
  <c r="AO83" i="4"/>
  <c r="AY83" i="4" s="1"/>
  <c r="AO16" i="4"/>
  <c r="AY16" i="4" s="1"/>
  <c r="AO23" i="4"/>
  <c r="AY23" i="4" s="1"/>
  <c r="AO75" i="4"/>
  <c r="AY75" i="4" s="1"/>
  <c r="AO36" i="4"/>
  <c r="AY36" i="4" s="1"/>
  <c r="AO30" i="2"/>
  <c r="AY30" i="2" s="1"/>
  <c r="AO92" i="2"/>
  <c r="AY92" i="2" s="1"/>
  <c r="AO100" i="2"/>
  <c r="AY100" i="2" s="1"/>
  <c r="AJ50" i="3"/>
  <c r="AO31" i="3"/>
  <c r="AY31" i="3" s="1"/>
  <c r="AJ47" i="3"/>
  <c r="AJ54" i="3"/>
  <c r="AJ46" i="3"/>
  <c r="AJ51" i="3"/>
  <c r="AJ53" i="3"/>
  <c r="AJ52" i="3"/>
  <c r="AJ49" i="3"/>
  <c r="AO23" i="3"/>
  <c r="AY23" i="3" s="1"/>
  <c r="AJ48" i="3"/>
  <c r="AO38" i="2"/>
  <c r="AY38" i="2" s="1"/>
  <c r="AO23" i="2"/>
  <c r="AY23" i="2" s="1"/>
  <c r="AO85" i="2"/>
  <c r="AY85" i="2" s="1"/>
  <c r="AO107" i="2"/>
  <c r="AY107" i="2" s="1"/>
  <c r="AZ8" i="3" l="1"/>
  <c r="AZ32" i="5"/>
  <c r="AZ25" i="5"/>
  <c r="AZ45" i="5"/>
  <c r="AZ38" i="5"/>
  <c r="AZ52" i="5"/>
  <c r="AZ11" i="5"/>
  <c r="AZ18" i="5"/>
  <c r="AZ59" i="5"/>
  <c r="BJ21" i="8"/>
  <c r="BJ16" i="8"/>
  <c r="AZ16" i="4"/>
  <c r="AZ10" i="4"/>
  <c r="AZ36" i="4"/>
  <c r="AZ9" i="2"/>
  <c r="AZ15" i="2"/>
  <c r="AZ23" i="2"/>
  <c r="AZ30" i="2"/>
  <c r="AZ38" i="2"/>
  <c r="AZ75" i="4"/>
  <c r="AZ83" i="4"/>
  <c r="AZ29" i="4"/>
  <c r="AZ23" i="4"/>
  <c r="AZ107" i="2"/>
  <c r="AZ23" i="3"/>
  <c r="AZ31" i="3"/>
  <c r="AZ85" i="2"/>
  <c r="AZ100" i="2"/>
  <c r="AZ92" i="2"/>
</calcChain>
</file>

<file path=xl/sharedStrings.xml><?xml version="1.0" encoding="utf-8"?>
<sst xmlns="http://schemas.openxmlformats.org/spreadsheetml/2006/main" count="2601" uniqueCount="322">
  <si>
    <t>Round</t>
  </si>
  <si>
    <t>Registration</t>
  </si>
  <si>
    <t>March in and Fancy Dress</t>
  </si>
  <si>
    <t>General Warm Up</t>
  </si>
  <si>
    <t>Competition Start</t>
  </si>
  <si>
    <t>Competition End</t>
  </si>
  <si>
    <t>Presentation</t>
  </si>
  <si>
    <t>Judges Refreshments</t>
  </si>
  <si>
    <t>Judges Meeting</t>
  </si>
  <si>
    <t>9.00am</t>
  </si>
  <si>
    <t>11.45am</t>
  </si>
  <si>
    <t>2.45pm</t>
  </si>
  <si>
    <t>9.30am</t>
  </si>
  <si>
    <t>Saturday</t>
  </si>
  <si>
    <t>Sunday</t>
  </si>
  <si>
    <t>Tin &amp; Zinc</t>
  </si>
  <si>
    <t>All MAG           WA:FIG &amp; Titanium</t>
  </si>
  <si>
    <t>Bronze &amp; Nickel</t>
  </si>
  <si>
    <t>Copper</t>
  </si>
  <si>
    <t>Competition</t>
  </si>
  <si>
    <t>9.15am</t>
  </si>
  <si>
    <t>12.15pm</t>
  </si>
  <si>
    <t>3.15pm</t>
  </si>
  <si>
    <t>9.45am</t>
  </si>
  <si>
    <t>9.25am</t>
  </si>
  <si>
    <t>12.25pm</t>
  </si>
  <si>
    <t>3,25pm</t>
  </si>
  <si>
    <t>9.55am</t>
  </si>
  <si>
    <t>9.40am                                                            10mins Warm Up &amp; Compete</t>
  </si>
  <si>
    <t>12.10pm</t>
  </si>
  <si>
    <t>3.10pm</t>
  </si>
  <si>
    <t>6.10pm</t>
  </si>
  <si>
    <t>6.15pm</t>
  </si>
  <si>
    <t>12.50pm</t>
  </si>
  <si>
    <t>12.10pm to 12.35pm</t>
  </si>
  <si>
    <t>3.10pm to 3.35pm</t>
  </si>
  <si>
    <t>3.25pm</t>
  </si>
  <si>
    <t>Day</t>
  </si>
  <si>
    <t>Provisional Time-Table for IOM Invitational 2024</t>
  </si>
  <si>
    <t>3.40pm                                                            10mins Warm Up &amp; Compete</t>
  </si>
  <si>
    <t>12.40pm                                                                 8 mins Warm Up &amp; Compete</t>
  </si>
  <si>
    <t>10.10am                                                            10mins Warm Up &amp; Compete</t>
  </si>
  <si>
    <t>12.55pm</t>
  </si>
  <si>
    <t>Kara Whittaker</t>
  </si>
  <si>
    <t>Tilly Loftus</t>
  </si>
  <si>
    <t>Zara Latham</t>
  </si>
  <si>
    <t>Freya Cunningham</t>
  </si>
  <si>
    <t>Garstang</t>
  </si>
  <si>
    <t>Chloe Weir</t>
  </si>
  <si>
    <t>Hallie Laslett</t>
  </si>
  <si>
    <t>Maisie Pease</t>
  </si>
  <si>
    <t>Caitlyn Hampson</t>
  </si>
  <si>
    <t>MGCE</t>
  </si>
  <si>
    <t>Hili Alon</t>
  </si>
  <si>
    <t>Imogen Reid</t>
  </si>
  <si>
    <t>Amelie Richardson</t>
  </si>
  <si>
    <t>Jade Falconer</t>
  </si>
  <si>
    <t>EVGC</t>
  </si>
  <si>
    <t>Zinc</t>
  </si>
  <si>
    <t>Tin</t>
  </si>
  <si>
    <t>Indi Curtis</t>
  </si>
  <si>
    <t>Penny Harris</t>
  </si>
  <si>
    <t>Eve Leo</t>
  </si>
  <si>
    <t>Freya Curphey</t>
  </si>
  <si>
    <t>Lorelei Wilson</t>
  </si>
  <si>
    <t>Maia McKeirnan</t>
  </si>
  <si>
    <t>Ella Dabrowska Campos</t>
  </si>
  <si>
    <t>Charlotte Ashall</t>
  </si>
  <si>
    <t>Holly Seal</t>
  </si>
  <si>
    <t>Riley Hutton</t>
  </si>
  <si>
    <t>Harriet Jones</t>
  </si>
  <si>
    <t>Liverpool</t>
  </si>
  <si>
    <t>Harriet Bodey</t>
  </si>
  <si>
    <t>Emilia Cope</t>
  </si>
  <si>
    <t>Miley Stafford</t>
  </si>
  <si>
    <t>Cara Roberts</t>
  </si>
  <si>
    <t>Eden Oates</t>
  </si>
  <si>
    <t>Niamh Slattery</t>
  </si>
  <si>
    <t>Vivienne Quay</t>
  </si>
  <si>
    <t>Aalish Williams</t>
  </si>
  <si>
    <t>Kloe Fitzsimmons</t>
  </si>
  <si>
    <t>Daisy Bass</t>
  </si>
  <si>
    <t>Ava Grace Crellin Brough</t>
  </si>
  <si>
    <t>Amber Roberts</t>
  </si>
  <si>
    <t>Erin Cooper</t>
  </si>
  <si>
    <t>Grace Lee</t>
  </si>
  <si>
    <t>Arianna Weaver</t>
  </si>
  <si>
    <t>Heidi Jackson</t>
  </si>
  <si>
    <t>Violet Wright</t>
  </si>
  <si>
    <t>Damara Barrow</t>
  </si>
  <si>
    <t>Madison Davies</t>
  </si>
  <si>
    <t>No</t>
  </si>
  <si>
    <t>Name</t>
  </si>
  <si>
    <t>Club</t>
  </si>
  <si>
    <t>Comp</t>
  </si>
  <si>
    <t>VT</t>
  </si>
  <si>
    <t>AB</t>
  </si>
  <si>
    <t>BB</t>
  </si>
  <si>
    <t>FX</t>
  </si>
  <si>
    <t>Wonderland Warriors</t>
  </si>
  <si>
    <t>Dasher's Dreamers</t>
  </si>
  <si>
    <t>Round 1: Tin &amp; Zinc</t>
  </si>
  <si>
    <t>Round 2: MAG - FIG &amp; NDP; WAG - FIG &amp; Titanium</t>
  </si>
  <si>
    <t>Amara Brogan</t>
  </si>
  <si>
    <t>Nicole Borucka</t>
  </si>
  <si>
    <t>Elise Pease</t>
  </si>
  <si>
    <t>Phoebe Christian</t>
  </si>
  <si>
    <t>FIG</t>
  </si>
  <si>
    <t>Lily Bosendorfer</t>
  </si>
  <si>
    <t>Maddie Wood</t>
  </si>
  <si>
    <t>Jessica Shannon</t>
  </si>
  <si>
    <t xml:space="preserve">Saffron Scott </t>
  </si>
  <si>
    <t>Titanium</t>
  </si>
  <si>
    <t>India-Skye Williams</t>
  </si>
  <si>
    <t>Darcie Jones</t>
  </si>
  <si>
    <t>Phoebe O'Connor</t>
  </si>
  <si>
    <t>Rebecca Kheir</t>
  </si>
  <si>
    <t>Eliana Galapati</t>
  </si>
  <si>
    <t>Chelsea D'Ottavio</t>
  </si>
  <si>
    <t>Beatrice Crowe</t>
  </si>
  <si>
    <t>Elena Rebello</t>
  </si>
  <si>
    <t>Betsey Blackburn</t>
  </si>
  <si>
    <t>Gwen Quayle</t>
  </si>
  <si>
    <t>Leon Martin</t>
  </si>
  <si>
    <t>FIG U16</t>
  </si>
  <si>
    <t>Martin Vorster</t>
  </si>
  <si>
    <t>Fraser McKenna</t>
  </si>
  <si>
    <t>Joshua Clarkeson</t>
  </si>
  <si>
    <t>FIG U14</t>
  </si>
  <si>
    <t>Daniel Walls</t>
  </si>
  <si>
    <t>NDP 1</t>
  </si>
  <si>
    <t>Ryan Hampton</t>
  </si>
  <si>
    <t>Aidan Hampton</t>
  </si>
  <si>
    <t>NDP 3</t>
  </si>
  <si>
    <t>Jacques Kruger</t>
  </si>
  <si>
    <t>NDP 2</t>
  </si>
  <si>
    <t>James Kheir</t>
  </si>
  <si>
    <t>Dehan Kruger</t>
  </si>
  <si>
    <t>Keiran Bennett</t>
  </si>
  <si>
    <t>Alfie Kelly</t>
  </si>
  <si>
    <t>Thomas Peacock</t>
  </si>
  <si>
    <t>Jack Hilton</t>
  </si>
  <si>
    <t>Lacey Jackson</t>
  </si>
  <si>
    <t>George Graham</t>
  </si>
  <si>
    <t>Round 3: Bronze &amp; Nickel</t>
  </si>
  <si>
    <t>Winter's Wonderkids</t>
  </si>
  <si>
    <t>Valentina Santos Rigo Silveira</t>
  </si>
  <si>
    <t>Isobel Kwong-Sadler</t>
  </si>
  <si>
    <t>Isla Rietdyk</t>
  </si>
  <si>
    <t>Freya-Lily Keown</t>
  </si>
  <si>
    <t>Libby Cope</t>
  </si>
  <si>
    <t>Santa's Slay Queens</t>
  </si>
  <si>
    <t>Sparkling Snowflakes</t>
  </si>
  <si>
    <t>Isla-Rose Woods</t>
  </si>
  <si>
    <t>Heidi Starkey</t>
  </si>
  <si>
    <t>Annabel Shorrocks</t>
  </si>
  <si>
    <t>Ella Doherty</t>
  </si>
  <si>
    <t>Bronze</t>
  </si>
  <si>
    <t>Lora Markova</t>
  </si>
  <si>
    <t>Isla Suen</t>
  </si>
  <si>
    <t>Megan Charmer</t>
  </si>
  <si>
    <t>Phoebe Keelan</t>
  </si>
  <si>
    <t>Yoni Todorova</t>
  </si>
  <si>
    <t>Milly Brownlow</t>
  </si>
  <si>
    <t>Zarina Honeyman</t>
  </si>
  <si>
    <t>Darcy Astall</t>
  </si>
  <si>
    <t>Kathryne Hey</t>
  </si>
  <si>
    <t>Erin McCann</t>
  </si>
  <si>
    <t>Faye Mitchell</t>
  </si>
  <si>
    <t>Amy Atkinson</t>
  </si>
  <si>
    <t>Isabella Mitchell</t>
  </si>
  <si>
    <t>Bethany Williamson</t>
  </si>
  <si>
    <t>Nickel</t>
  </si>
  <si>
    <t>Polly Coulter</t>
  </si>
  <si>
    <t>Poppy Gawne</t>
  </si>
  <si>
    <t>Lottie Lowe</t>
  </si>
  <si>
    <t>Ellie Carine</t>
  </si>
  <si>
    <t>Edie Fee</t>
  </si>
  <si>
    <t>Harper Kelly</t>
  </si>
  <si>
    <t>Grace Akrigg</t>
  </si>
  <si>
    <t>Esme Rebello</t>
  </si>
  <si>
    <t>Athena Chapman</t>
  </si>
  <si>
    <t>Ella Manley</t>
  </si>
  <si>
    <t>Lacey Gray</t>
  </si>
  <si>
    <t>Lucy</t>
  </si>
  <si>
    <t>Home Alone</t>
  </si>
  <si>
    <t>Round 4: Copper</t>
  </si>
  <si>
    <t>Eve Gardner</t>
  </si>
  <si>
    <t>Ellie Slater</t>
  </si>
  <si>
    <t>Holly McKay</t>
  </si>
  <si>
    <t>Emily Joleys</t>
  </si>
  <si>
    <t>Sienna Mitchell</t>
  </si>
  <si>
    <t>Ruby Southward</t>
  </si>
  <si>
    <t>Ava Quirk</t>
  </si>
  <si>
    <t>Lara Goosen</t>
  </si>
  <si>
    <t>Beatrice Christian</t>
  </si>
  <si>
    <t>Scarlett Elder</t>
  </si>
  <si>
    <t>Chloe Edwards</t>
  </si>
  <si>
    <t>Harper Quayle</t>
  </si>
  <si>
    <t>Kendal Dawson</t>
  </si>
  <si>
    <t>Nia Paul</t>
  </si>
  <si>
    <t>Rya Wright</t>
  </si>
  <si>
    <t>Aeryn Yee</t>
  </si>
  <si>
    <t>Edie Brougham</t>
  </si>
  <si>
    <t>Francesca Harris</t>
  </si>
  <si>
    <t>Autumn Sheilling-Holmes</t>
  </si>
  <si>
    <t>Santa Stompers</t>
  </si>
  <si>
    <t>Mistletoe Mavericks</t>
  </si>
  <si>
    <t>Nancy Sheerin</t>
  </si>
  <si>
    <t>Nancy Cooke</t>
  </si>
  <si>
    <t>Abbie Price</t>
  </si>
  <si>
    <t>Hope Lawton</t>
  </si>
  <si>
    <t>Tiegan Skillen</t>
  </si>
  <si>
    <t>Sienna Morrissey</t>
  </si>
  <si>
    <t>Astrid Duncan</t>
  </si>
  <si>
    <t>Ce Ce Lewin</t>
  </si>
  <si>
    <t>Faye Rawsthorne</t>
  </si>
  <si>
    <t>Fern Barnett</t>
  </si>
  <si>
    <t>Eva Peacock</t>
  </si>
  <si>
    <t>Ashlyn Webb</t>
  </si>
  <si>
    <t>Millie Bray</t>
  </si>
  <si>
    <t>Tilly Maguire</t>
  </si>
  <si>
    <t>Breesha Oates</t>
  </si>
  <si>
    <t>Cora Fee</t>
  </si>
  <si>
    <t>Tilly Martin</t>
  </si>
  <si>
    <t>Riah Amante</t>
  </si>
  <si>
    <t>Bouncing Baubles</t>
  </si>
  <si>
    <t>Tinsley Tins</t>
  </si>
  <si>
    <t>Night Before Christmas</t>
  </si>
  <si>
    <t>The Groovey Grinches</t>
  </si>
  <si>
    <t>Up to Snow Good</t>
  </si>
  <si>
    <t>The Night Before Xmas</t>
  </si>
  <si>
    <t>Sparkling Snow Flakes</t>
  </si>
  <si>
    <t>Bow Selectors</t>
  </si>
  <si>
    <t>Jumping Gym Jams</t>
  </si>
  <si>
    <t>Sigma Snowballs</t>
  </si>
  <si>
    <t>Reindeer Rebels</t>
  </si>
  <si>
    <t>Candie Cane Cutties</t>
  </si>
  <si>
    <t>Sofia Taylor</t>
  </si>
  <si>
    <t>Talia Ronald</t>
  </si>
  <si>
    <t>Chloe Devereau</t>
  </si>
  <si>
    <t>Millie Harris</t>
  </si>
  <si>
    <t>Aine Matthews</t>
  </si>
  <si>
    <t>Sophia Colley</t>
  </si>
  <si>
    <t>Violet Morrissey</t>
  </si>
  <si>
    <t>Farrah Kelly</t>
  </si>
  <si>
    <t>D1/E1</t>
  </si>
  <si>
    <t>E2</t>
  </si>
  <si>
    <t>Vault</t>
  </si>
  <si>
    <t>Bars</t>
  </si>
  <si>
    <t>Beam</t>
  </si>
  <si>
    <t>Floor</t>
  </si>
  <si>
    <t>Round 1</t>
  </si>
  <si>
    <t>Round 2</t>
  </si>
  <si>
    <t>Round 3</t>
  </si>
  <si>
    <t>Round 4</t>
  </si>
  <si>
    <t>Stacey</t>
  </si>
  <si>
    <t>Claire</t>
  </si>
  <si>
    <t>John</t>
  </si>
  <si>
    <t>Amanda</t>
  </si>
  <si>
    <t>Jade</t>
  </si>
  <si>
    <t>Sophie</t>
  </si>
  <si>
    <t>Amy</t>
  </si>
  <si>
    <t>Nicola</t>
  </si>
  <si>
    <t>Helen</t>
  </si>
  <si>
    <t>Catherine</t>
  </si>
  <si>
    <t>Kyla</t>
  </si>
  <si>
    <t>Pos</t>
  </si>
  <si>
    <t xml:space="preserve">Amanda </t>
  </si>
  <si>
    <t>WAG Judging Panels</t>
  </si>
  <si>
    <t>D</t>
  </si>
  <si>
    <t>E1</t>
  </si>
  <si>
    <t>Pen</t>
  </si>
  <si>
    <t>Fx</t>
  </si>
  <si>
    <t>Total</t>
  </si>
  <si>
    <t>VT1</t>
  </si>
  <si>
    <t>VT2</t>
  </si>
  <si>
    <t>AA</t>
  </si>
  <si>
    <t>PH</t>
  </si>
  <si>
    <t>R</t>
  </si>
  <si>
    <t>PB</t>
  </si>
  <si>
    <t>HB</t>
  </si>
  <si>
    <t>Summer McLaughlin</t>
  </si>
  <si>
    <t>E</t>
  </si>
  <si>
    <t>Rings</t>
  </si>
  <si>
    <t>Pommel Horse</t>
  </si>
  <si>
    <t>Parallel Bars</t>
  </si>
  <si>
    <t>High Bar</t>
  </si>
  <si>
    <t>All Around</t>
  </si>
  <si>
    <t>No One Wraps Like a Gymnast</t>
  </si>
  <si>
    <t>Tumblin' Tinsel</t>
  </si>
  <si>
    <t>Christmas Belles</t>
  </si>
  <si>
    <t>Dancing Donkeys</t>
  </si>
  <si>
    <t>U12</t>
  </si>
  <si>
    <t>U10</t>
  </si>
  <si>
    <t>O12</t>
  </si>
  <si>
    <t>O9</t>
  </si>
  <si>
    <t>U9</t>
  </si>
  <si>
    <t>Level</t>
  </si>
  <si>
    <t>U8</t>
  </si>
  <si>
    <t>O8</t>
  </si>
  <si>
    <t>Tin Team Results</t>
  </si>
  <si>
    <t>Zinc Team Results</t>
  </si>
  <si>
    <t>FIG &amp; Titanium Team Results</t>
  </si>
  <si>
    <t>FIG U14 Results</t>
  </si>
  <si>
    <t>O14 FIG Results</t>
  </si>
  <si>
    <t>U8 Titanium Results</t>
  </si>
  <si>
    <t>U9 Titanium Results</t>
  </si>
  <si>
    <t>U7</t>
  </si>
  <si>
    <t>Nickel Team Results</t>
  </si>
  <si>
    <t>Bronze Team Results</t>
  </si>
  <si>
    <t>Copper Team Results</t>
  </si>
  <si>
    <t>MAG IOM Invitational 2024</t>
  </si>
  <si>
    <t>MAG Team Results</t>
  </si>
  <si>
    <t>Round Offin Reindeers</t>
  </si>
  <si>
    <t>Garstangs Gifts</t>
  </si>
  <si>
    <t>Santas Gymnasts</t>
  </si>
  <si>
    <t>Naughty Elves</t>
  </si>
  <si>
    <t>Tiny Reindeers</t>
  </si>
  <si>
    <t>Grstangs Gifts</t>
  </si>
  <si>
    <t>Santa and his Round'offin Reindeers</t>
  </si>
  <si>
    <t>Vault…....Age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</si>
</sst>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u/>
      <sz val="16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B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5" fontId="0" fillId="6" borderId="1" xfId="0" applyNumberFormat="1" applyFill="1" applyBorder="1"/>
    <xf numFmtId="0" fontId="0" fillId="6" borderId="1" xfId="0" applyFill="1" applyBorder="1"/>
    <xf numFmtId="165" fontId="0" fillId="5" borderId="1" xfId="0" applyNumberFormat="1" applyFill="1" applyBorder="1"/>
    <xf numFmtId="0" fontId="0" fillId="5" borderId="1" xfId="0" applyFill="1" applyBorder="1"/>
    <xf numFmtId="165" fontId="0" fillId="4" borderId="1" xfId="0" applyNumberFormat="1" applyFill="1" applyBorder="1"/>
    <xf numFmtId="0" fontId="0" fillId="4" borderId="1" xfId="0" applyFill="1" applyBorder="1"/>
    <xf numFmtId="165" fontId="0" fillId="3" borderId="1" xfId="0" applyNumberFormat="1" applyFill="1" applyBorder="1"/>
    <xf numFmtId="0" fontId="0" fillId="3" borderId="1" xfId="0" applyFill="1" applyBorder="1"/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/>
    <xf numFmtId="164" fontId="0" fillId="2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165" fontId="0" fillId="8" borderId="1" xfId="0" applyNumberFormat="1" applyFill="1" applyBorder="1" applyAlignment="1">
      <alignment horizontal="center" vertical="center"/>
    </xf>
    <xf numFmtId="0" fontId="6" fillId="0" borderId="1" xfId="0" applyFont="1" applyBorder="1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2" borderId="8" xfId="0" applyNumberFormat="1" applyFill="1" applyBorder="1" applyAlignment="1">
      <alignment horizontal="center"/>
    </xf>
    <xf numFmtId="165" fontId="0" fillId="2" borderId="12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0" fillId="2" borderId="13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79"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B3EB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FD3A0-3BD2-4DB9-BD43-68072AE8E48A}">
  <dimension ref="A1:E13"/>
  <sheetViews>
    <sheetView workbookViewId="0">
      <selection activeCell="E11" sqref="E11"/>
    </sheetView>
  </sheetViews>
  <sheetFormatPr defaultRowHeight="15" x14ac:dyDescent="0.25"/>
  <cols>
    <col min="1" max="1" width="25.5703125" customWidth="1"/>
    <col min="2" max="5" width="30.5703125" customWidth="1"/>
  </cols>
  <sheetData>
    <row r="1" spans="1:5" ht="21" x14ac:dyDescent="0.35">
      <c r="A1" s="43" t="s">
        <v>38</v>
      </c>
      <c r="B1" s="43"/>
      <c r="C1" s="43"/>
      <c r="D1" s="43"/>
      <c r="E1" s="43"/>
    </row>
    <row r="2" spans="1:5" ht="20.100000000000001" customHeight="1" x14ac:dyDescent="0.25">
      <c r="A2" s="2" t="s">
        <v>37</v>
      </c>
      <c r="B2" s="42" t="s">
        <v>13</v>
      </c>
      <c r="C2" s="42"/>
      <c r="D2" s="42"/>
      <c r="E2" s="3" t="s">
        <v>14</v>
      </c>
    </row>
    <row r="3" spans="1:5" ht="20.100000000000001" customHeight="1" x14ac:dyDescent="0.25">
      <c r="A3" s="2" t="s">
        <v>19</v>
      </c>
      <c r="B3" s="3" t="s">
        <v>15</v>
      </c>
      <c r="C3" s="3" t="s">
        <v>16</v>
      </c>
      <c r="D3" s="3" t="s">
        <v>17</v>
      </c>
      <c r="E3" s="3" t="s">
        <v>18</v>
      </c>
    </row>
    <row r="4" spans="1:5" ht="20.100000000000001" customHeight="1" x14ac:dyDescent="0.25">
      <c r="A4" s="4" t="s">
        <v>0</v>
      </c>
      <c r="B4" s="3">
        <v>1</v>
      </c>
      <c r="C4" s="3">
        <v>2</v>
      </c>
      <c r="D4" s="3">
        <v>3</v>
      </c>
      <c r="E4" s="3">
        <v>4</v>
      </c>
    </row>
    <row r="5" spans="1:5" ht="35.1" customHeight="1" x14ac:dyDescent="0.25">
      <c r="A5" s="4" t="s">
        <v>1</v>
      </c>
      <c r="B5" s="3" t="s">
        <v>9</v>
      </c>
      <c r="C5" s="3" t="s">
        <v>10</v>
      </c>
      <c r="D5" s="3" t="s">
        <v>11</v>
      </c>
      <c r="E5" s="3" t="s">
        <v>12</v>
      </c>
    </row>
    <row r="6" spans="1:5" ht="35.1" customHeight="1" x14ac:dyDescent="0.25">
      <c r="A6" s="4" t="s">
        <v>2</v>
      </c>
      <c r="B6" s="3" t="s">
        <v>20</v>
      </c>
      <c r="C6" s="3" t="s">
        <v>21</v>
      </c>
      <c r="D6" s="3" t="s">
        <v>22</v>
      </c>
      <c r="E6" s="3" t="s">
        <v>23</v>
      </c>
    </row>
    <row r="7" spans="1:5" ht="35.1" customHeight="1" x14ac:dyDescent="0.25">
      <c r="A7" s="4" t="s">
        <v>3</v>
      </c>
      <c r="B7" s="3" t="s">
        <v>24</v>
      </c>
      <c r="C7" s="3" t="s">
        <v>25</v>
      </c>
      <c r="D7" s="3" t="s">
        <v>26</v>
      </c>
      <c r="E7" s="3" t="s">
        <v>27</v>
      </c>
    </row>
    <row r="8" spans="1:5" ht="35.1" customHeight="1" x14ac:dyDescent="0.25">
      <c r="A8" s="4" t="s">
        <v>4</v>
      </c>
      <c r="B8" s="5" t="s">
        <v>28</v>
      </c>
      <c r="C8" s="5" t="s">
        <v>40</v>
      </c>
      <c r="D8" s="5" t="s">
        <v>39</v>
      </c>
      <c r="E8" s="5" t="s">
        <v>41</v>
      </c>
    </row>
    <row r="9" spans="1:5" ht="35.1" customHeight="1" x14ac:dyDescent="0.25">
      <c r="A9" s="4" t="s">
        <v>5</v>
      </c>
      <c r="B9" s="3" t="s">
        <v>29</v>
      </c>
      <c r="C9" s="3" t="s">
        <v>30</v>
      </c>
      <c r="D9" s="3" t="s">
        <v>31</v>
      </c>
      <c r="E9" s="3" t="s">
        <v>33</v>
      </c>
    </row>
    <row r="10" spans="1:5" ht="35.1" customHeight="1" x14ac:dyDescent="0.25">
      <c r="A10" s="4" t="s">
        <v>6</v>
      </c>
      <c r="B10" s="3" t="s">
        <v>21</v>
      </c>
      <c r="C10" s="3" t="s">
        <v>22</v>
      </c>
      <c r="D10" s="3" t="s">
        <v>32</v>
      </c>
      <c r="E10" s="3" t="s">
        <v>42</v>
      </c>
    </row>
    <row r="11" spans="1:5" ht="35.1" customHeight="1" x14ac:dyDescent="0.25">
      <c r="A11" s="4" t="s">
        <v>7</v>
      </c>
      <c r="B11" s="3" t="s">
        <v>34</v>
      </c>
      <c r="C11" s="3" t="s">
        <v>35</v>
      </c>
      <c r="D11" s="3"/>
      <c r="E11" s="3"/>
    </row>
    <row r="12" spans="1:5" ht="35.1" customHeight="1" x14ac:dyDescent="0.25">
      <c r="A12" s="4" t="s">
        <v>8</v>
      </c>
      <c r="B12" s="3" t="s">
        <v>24</v>
      </c>
      <c r="C12" s="3" t="s">
        <v>25</v>
      </c>
      <c r="D12" s="3" t="s">
        <v>36</v>
      </c>
      <c r="E12" s="3" t="s">
        <v>12</v>
      </c>
    </row>
    <row r="13" spans="1:5" x14ac:dyDescent="0.25">
      <c r="A13" s="1"/>
    </row>
  </sheetData>
  <mergeCells count="2">
    <mergeCell ref="B2:D2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A138-5E10-47C2-AA9C-0251E08AD422}">
  <dimension ref="A1:F14"/>
  <sheetViews>
    <sheetView workbookViewId="0">
      <selection sqref="A1:F14"/>
    </sheetView>
  </sheetViews>
  <sheetFormatPr defaultRowHeight="15" x14ac:dyDescent="0.25"/>
  <cols>
    <col min="2" max="2" width="5.7109375" bestFit="1" customWidth="1"/>
    <col min="3" max="6" width="15.5703125" customWidth="1"/>
  </cols>
  <sheetData>
    <row r="1" spans="1:6" ht="18.75" x14ac:dyDescent="0.3">
      <c r="A1" s="44" t="s">
        <v>269</v>
      </c>
      <c r="B1" s="44"/>
      <c r="C1" s="44"/>
      <c r="D1" s="44"/>
      <c r="E1" s="44"/>
      <c r="F1" s="44"/>
    </row>
    <row r="3" spans="1:6" ht="20.100000000000001" customHeight="1" x14ac:dyDescent="0.25">
      <c r="A3" s="6"/>
      <c r="B3" s="9" t="s">
        <v>267</v>
      </c>
      <c r="C3" s="9" t="s">
        <v>248</v>
      </c>
      <c r="D3" s="9" t="s">
        <v>249</v>
      </c>
      <c r="E3" s="9" t="s">
        <v>250</v>
      </c>
      <c r="F3" s="9" t="s">
        <v>251</v>
      </c>
    </row>
    <row r="4" spans="1:6" ht="20.100000000000001" customHeight="1" x14ac:dyDescent="0.25">
      <c r="A4" s="10" t="s">
        <v>252</v>
      </c>
      <c r="B4" s="9" t="s">
        <v>246</v>
      </c>
      <c r="C4" s="3" t="s">
        <v>256</v>
      </c>
      <c r="D4" s="3" t="s">
        <v>268</v>
      </c>
      <c r="E4" s="3" t="s">
        <v>261</v>
      </c>
      <c r="F4" s="3" t="s">
        <v>265</v>
      </c>
    </row>
    <row r="5" spans="1:6" ht="20.100000000000001" customHeight="1" x14ac:dyDescent="0.25">
      <c r="A5" s="2"/>
      <c r="B5" s="9" t="s">
        <v>247</v>
      </c>
      <c r="C5" s="3" t="s">
        <v>184</v>
      </c>
      <c r="D5" s="3" t="s">
        <v>260</v>
      </c>
      <c r="E5" s="3" t="s">
        <v>262</v>
      </c>
      <c r="F5" s="3" t="s">
        <v>266</v>
      </c>
    </row>
    <row r="6" spans="1:6" x14ac:dyDescent="0.25">
      <c r="A6" s="7"/>
      <c r="B6" s="8"/>
      <c r="C6" s="8"/>
      <c r="D6" s="8"/>
      <c r="E6" s="8"/>
      <c r="F6" s="8"/>
    </row>
    <row r="7" spans="1:6" ht="20.100000000000001" customHeight="1" x14ac:dyDescent="0.25">
      <c r="A7" s="10" t="s">
        <v>253</v>
      </c>
      <c r="B7" s="9" t="s">
        <v>246</v>
      </c>
      <c r="C7" s="3" t="s">
        <v>257</v>
      </c>
      <c r="D7" s="3" t="s">
        <v>259</v>
      </c>
      <c r="E7" s="3" t="s">
        <v>261</v>
      </c>
      <c r="F7" s="3" t="s">
        <v>265</v>
      </c>
    </row>
    <row r="8" spans="1:6" ht="20.100000000000001" customHeight="1" x14ac:dyDescent="0.25">
      <c r="A8" s="2"/>
      <c r="B8" s="9" t="s">
        <v>247</v>
      </c>
      <c r="C8" s="3" t="s">
        <v>184</v>
      </c>
      <c r="D8" s="3" t="s">
        <v>260</v>
      </c>
      <c r="E8" s="3" t="s">
        <v>263</v>
      </c>
      <c r="F8" s="3" t="s">
        <v>266</v>
      </c>
    </row>
    <row r="9" spans="1:6" x14ac:dyDescent="0.25">
      <c r="A9" s="7"/>
      <c r="B9" s="8"/>
      <c r="C9" s="8"/>
      <c r="D9" s="8"/>
      <c r="E9" s="8"/>
      <c r="F9" s="8"/>
    </row>
    <row r="10" spans="1:6" ht="20.100000000000001" customHeight="1" x14ac:dyDescent="0.25">
      <c r="A10" s="10" t="s">
        <v>254</v>
      </c>
      <c r="B10" s="9" t="s">
        <v>246</v>
      </c>
      <c r="C10" s="3" t="s">
        <v>258</v>
      </c>
      <c r="D10" s="3" t="s">
        <v>259</v>
      </c>
      <c r="E10" s="3" t="s">
        <v>264</v>
      </c>
      <c r="F10" s="3" t="s">
        <v>265</v>
      </c>
    </row>
    <row r="11" spans="1:6" ht="20.100000000000001" customHeight="1" x14ac:dyDescent="0.25">
      <c r="A11" s="2"/>
      <c r="B11" s="9" t="s">
        <v>247</v>
      </c>
      <c r="C11" s="3" t="s">
        <v>184</v>
      </c>
      <c r="D11" s="3" t="s">
        <v>260</v>
      </c>
      <c r="E11" s="3" t="s">
        <v>262</v>
      </c>
      <c r="F11" s="3" t="s">
        <v>266</v>
      </c>
    </row>
    <row r="12" spans="1:6" x14ac:dyDescent="0.25">
      <c r="A12" s="7"/>
      <c r="B12" s="8"/>
      <c r="C12" s="8"/>
      <c r="D12" s="8"/>
      <c r="E12" s="8"/>
      <c r="F12" s="8"/>
    </row>
    <row r="13" spans="1:6" ht="20.100000000000001" customHeight="1" x14ac:dyDescent="0.25">
      <c r="A13" s="10" t="s">
        <v>255</v>
      </c>
      <c r="B13" s="9" t="s">
        <v>246</v>
      </c>
      <c r="C13" s="3" t="s">
        <v>258</v>
      </c>
      <c r="D13" s="3" t="s">
        <v>259</v>
      </c>
      <c r="E13" s="3" t="s">
        <v>257</v>
      </c>
      <c r="F13" s="3" t="s">
        <v>265</v>
      </c>
    </row>
    <row r="14" spans="1:6" ht="20.100000000000001" customHeight="1" x14ac:dyDescent="0.25">
      <c r="A14" s="2"/>
      <c r="B14" s="9" t="s">
        <v>247</v>
      </c>
      <c r="C14" s="3" t="s">
        <v>184</v>
      </c>
      <c r="D14" s="3" t="s">
        <v>260</v>
      </c>
      <c r="E14" s="3" t="s">
        <v>262</v>
      </c>
      <c r="F14" s="3" t="s">
        <v>266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EE14-8AF2-4209-AD5C-4B690B6EDDAD}">
  <dimension ref="A1:AZ135"/>
  <sheetViews>
    <sheetView zoomScale="110" zoomScaleNormal="110" workbookViewId="0">
      <selection activeCell="BF9" sqref="BF9"/>
    </sheetView>
  </sheetViews>
  <sheetFormatPr defaultRowHeight="15" x14ac:dyDescent="0.25"/>
  <cols>
    <col min="1" max="1" width="3.140625" bestFit="1" customWidth="1"/>
    <col min="2" max="2" width="21.5703125" bestFit="1" customWidth="1"/>
    <col min="3" max="3" width="8.140625" bestFit="1" customWidth="1"/>
    <col min="4" max="4" width="5.5703125" bestFit="1" customWidth="1"/>
    <col min="5" max="5" width="3.42578125" hidden="1" customWidth="1"/>
    <col min="6" max="7" width="4.5703125" hidden="1" customWidth="1"/>
    <col min="8" max="8" width="3.85546875" hidden="1" customWidth="1"/>
    <col min="9" max="9" width="7.85546875" hidden="1" customWidth="1"/>
    <col min="10" max="12" width="3.42578125" hidden="1" customWidth="1"/>
    <col min="13" max="13" width="3.85546875" hidden="1" customWidth="1"/>
    <col min="14" max="14" width="6.5703125" hidden="1" customWidth="1"/>
    <col min="15" max="15" width="6.5703125" customWidth="1"/>
    <col min="16" max="16" width="3.85546875" bestFit="1" customWidth="1"/>
    <col min="17" max="17" width="3.42578125" hidden="1" customWidth="1"/>
    <col min="18" max="19" width="4.5703125" hidden="1" customWidth="1"/>
    <col min="20" max="20" width="3.85546875" hidden="1" customWidth="1"/>
    <col min="21" max="21" width="6.5703125" customWidth="1"/>
    <col min="22" max="22" width="3.85546875" bestFit="1" customWidth="1"/>
    <col min="23" max="25" width="3.42578125" hidden="1" customWidth="1"/>
    <col min="26" max="26" width="3.85546875" hidden="1" customWidth="1"/>
    <col min="27" max="27" width="6.5703125" customWidth="1"/>
    <col min="28" max="28" width="3.85546875" bestFit="1" customWidth="1"/>
    <col min="29" max="31" width="3.42578125" hidden="1" customWidth="1"/>
    <col min="32" max="32" width="3.85546875" hidden="1" customWidth="1"/>
    <col min="33" max="33" width="6.5703125" customWidth="1"/>
    <col min="34" max="34" width="3.85546875" bestFit="1" customWidth="1"/>
    <col min="35" max="35" width="7.42578125" bestFit="1" customWidth="1"/>
    <col min="36" max="36" width="3.85546875" bestFit="1" customWidth="1"/>
    <col min="37" max="38" width="2.85546875" customWidth="1"/>
    <col min="39" max="39" width="6.5703125" customWidth="1"/>
    <col min="40" max="40" width="3.5703125" customWidth="1"/>
    <col min="41" max="42" width="6.5703125" customWidth="1"/>
    <col min="43" max="43" width="3.5703125" customWidth="1"/>
    <col min="44" max="45" width="6.5703125" customWidth="1"/>
    <col min="46" max="46" width="3.5703125" customWidth="1"/>
    <col min="47" max="48" width="6.5703125" customWidth="1"/>
    <col min="49" max="49" width="3.5703125" customWidth="1"/>
    <col min="50" max="50" width="6.5703125" customWidth="1"/>
    <col min="51" max="51" width="7.42578125" bestFit="1" customWidth="1"/>
    <col min="52" max="52" width="5.28515625" bestFit="1" customWidth="1"/>
  </cols>
  <sheetData>
    <row r="1" spans="1:52" ht="21" x14ac:dyDescent="0.25">
      <c r="A1" s="62" t="s">
        <v>101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</row>
    <row r="2" spans="1:52" x14ac:dyDescent="0.25">
      <c r="AM2" s="66" t="s">
        <v>302</v>
      </c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</row>
    <row r="3" spans="1:52" x14ac:dyDescent="0.25">
      <c r="A3" s="6" t="s">
        <v>91</v>
      </c>
      <c r="B3" s="6" t="s">
        <v>92</v>
      </c>
      <c r="C3" s="6" t="s">
        <v>93</v>
      </c>
      <c r="D3" s="6" t="s">
        <v>94</v>
      </c>
      <c r="E3" s="45" t="s">
        <v>95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7"/>
      <c r="Q3" s="48" t="s">
        <v>96</v>
      </c>
      <c r="R3" s="49"/>
      <c r="S3" s="49"/>
      <c r="T3" s="49"/>
      <c r="U3" s="49"/>
      <c r="V3" s="50"/>
      <c r="W3" s="51" t="s">
        <v>97</v>
      </c>
      <c r="X3" s="52"/>
      <c r="Y3" s="52"/>
      <c r="Z3" s="52"/>
      <c r="AA3" s="52"/>
      <c r="AB3" s="53"/>
      <c r="AC3" s="54" t="s">
        <v>98</v>
      </c>
      <c r="AD3" s="55"/>
      <c r="AE3" s="55"/>
      <c r="AF3" s="55"/>
      <c r="AG3" s="55"/>
      <c r="AH3" s="56"/>
      <c r="AI3" s="57" t="s">
        <v>277</v>
      </c>
      <c r="AJ3" s="58"/>
      <c r="AK3" s="67"/>
      <c r="AL3" s="69"/>
      <c r="AM3" s="45" t="s">
        <v>95</v>
      </c>
      <c r="AN3" s="46"/>
      <c r="AO3" s="47"/>
      <c r="AP3" s="48" t="s">
        <v>96</v>
      </c>
      <c r="AQ3" s="49"/>
      <c r="AR3" s="50"/>
      <c r="AS3" s="51" t="s">
        <v>97</v>
      </c>
      <c r="AT3" s="52"/>
      <c r="AU3" s="53"/>
      <c r="AV3" s="54" t="s">
        <v>98</v>
      </c>
      <c r="AW3" s="55"/>
      <c r="AX3" s="56"/>
      <c r="AY3" s="3" t="s">
        <v>274</v>
      </c>
      <c r="AZ3" s="6" t="s">
        <v>267</v>
      </c>
    </row>
    <row r="4" spans="1:52" x14ac:dyDescent="0.25">
      <c r="A4" s="6"/>
      <c r="B4" s="32" t="s">
        <v>314</v>
      </c>
      <c r="C4" s="6"/>
      <c r="D4" s="6"/>
      <c r="E4" s="3" t="s">
        <v>270</v>
      </c>
      <c r="F4" s="3" t="s">
        <v>271</v>
      </c>
      <c r="G4" s="3" t="s">
        <v>247</v>
      </c>
      <c r="H4" s="3" t="s">
        <v>272</v>
      </c>
      <c r="I4" s="14" t="s">
        <v>275</v>
      </c>
      <c r="J4" s="3" t="s">
        <v>270</v>
      </c>
      <c r="K4" s="3" t="s">
        <v>271</v>
      </c>
      <c r="L4" s="3" t="s">
        <v>247</v>
      </c>
      <c r="M4" s="3" t="s">
        <v>272</v>
      </c>
      <c r="N4" s="14" t="s">
        <v>276</v>
      </c>
      <c r="O4" s="14" t="s">
        <v>95</v>
      </c>
      <c r="P4" s="3" t="s">
        <v>267</v>
      </c>
      <c r="Q4" s="3" t="s">
        <v>270</v>
      </c>
      <c r="R4" s="3" t="s">
        <v>271</v>
      </c>
      <c r="S4" s="3" t="s">
        <v>247</v>
      </c>
      <c r="T4" s="3" t="s">
        <v>272</v>
      </c>
      <c r="U4" s="16" t="s">
        <v>96</v>
      </c>
      <c r="V4" s="3" t="s">
        <v>267</v>
      </c>
      <c r="W4" s="3" t="s">
        <v>270</v>
      </c>
      <c r="X4" s="3" t="s">
        <v>271</v>
      </c>
      <c r="Y4" s="3" t="s">
        <v>247</v>
      </c>
      <c r="Z4" s="3" t="s">
        <v>272</v>
      </c>
      <c r="AA4" s="18" t="s">
        <v>97</v>
      </c>
      <c r="AB4" s="3" t="s">
        <v>267</v>
      </c>
      <c r="AC4" s="3" t="s">
        <v>270</v>
      </c>
      <c r="AD4" s="3" t="s">
        <v>271</v>
      </c>
      <c r="AE4" s="3" t="s">
        <v>247</v>
      </c>
      <c r="AF4" s="3" t="s">
        <v>272</v>
      </c>
      <c r="AG4" s="20" t="s">
        <v>273</v>
      </c>
      <c r="AH4" s="3" t="s">
        <v>267</v>
      </c>
      <c r="AI4" s="3" t="s">
        <v>274</v>
      </c>
      <c r="AJ4" s="3" t="s">
        <v>267</v>
      </c>
      <c r="AK4" s="70"/>
      <c r="AL4" s="72"/>
      <c r="AM4" s="59" t="s">
        <v>314</v>
      </c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1"/>
    </row>
    <row r="5" spans="1:52" x14ac:dyDescent="0.25">
      <c r="A5" s="6">
        <v>1</v>
      </c>
      <c r="B5" s="6" t="s">
        <v>43</v>
      </c>
      <c r="C5" s="6" t="s">
        <v>47</v>
      </c>
      <c r="D5" s="6" t="s">
        <v>58</v>
      </c>
      <c r="E5" s="12">
        <v>3</v>
      </c>
      <c r="F5" s="12">
        <v>0.4</v>
      </c>
      <c r="G5" s="12">
        <v>0.4</v>
      </c>
      <c r="H5" s="12">
        <v>0</v>
      </c>
      <c r="I5" s="15">
        <f>E5+10-((F5+G5)/2)-H5</f>
        <v>12.6</v>
      </c>
      <c r="J5" s="12">
        <v>0</v>
      </c>
      <c r="K5" s="12">
        <v>0</v>
      </c>
      <c r="L5" s="12">
        <v>0</v>
      </c>
      <c r="M5" s="12">
        <v>0</v>
      </c>
      <c r="N5" s="15">
        <f t="shared" ref="N5:N8" si="0">J5+10-((K5+L5)/2)-M5</f>
        <v>10</v>
      </c>
      <c r="O5" s="15">
        <f>IF(I5&gt;N5,I5,N5)</f>
        <v>12.6</v>
      </c>
      <c r="P5" s="3"/>
      <c r="Q5" s="12">
        <v>2.5</v>
      </c>
      <c r="R5" s="12">
        <v>1.6</v>
      </c>
      <c r="S5" s="12">
        <v>1.7</v>
      </c>
      <c r="T5" s="12">
        <v>0</v>
      </c>
      <c r="U5" s="17">
        <f t="shared" ref="U5:U8" si="1">Q5+10-((R5+S5)/2)-T5</f>
        <v>10.85</v>
      </c>
      <c r="V5" s="3"/>
      <c r="W5" s="12">
        <v>2.8</v>
      </c>
      <c r="X5" s="12">
        <v>1.6</v>
      </c>
      <c r="Y5" s="12">
        <v>1.4</v>
      </c>
      <c r="Z5" s="12">
        <v>0</v>
      </c>
      <c r="AA5" s="19">
        <f t="shared" ref="AA5:AA8" si="2">W5+10-((X5+Y5)/2)-Z5</f>
        <v>11.3</v>
      </c>
      <c r="AB5" s="3"/>
      <c r="AC5" s="12">
        <v>3</v>
      </c>
      <c r="AD5" s="12">
        <v>1.7</v>
      </c>
      <c r="AE5" s="12">
        <v>1.9</v>
      </c>
      <c r="AF5" s="12">
        <v>0</v>
      </c>
      <c r="AG5" s="21">
        <f t="shared" ref="AG5:AG8" si="3">AC5+10-((AD5+AE5)/2)-AF5</f>
        <v>11.2</v>
      </c>
      <c r="AH5" s="3"/>
      <c r="AI5" s="13">
        <f>O5+U5+AA5+AG5</f>
        <v>45.95</v>
      </c>
      <c r="AJ5" s="3"/>
      <c r="AK5" s="70"/>
      <c r="AL5" s="72"/>
      <c r="AM5" s="28">
        <f>O5</f>
        <v>12.6</v>
      </c>
      <c r="AN5" s="29"/>
      <c r="AO5" s="29"/>
      <c r="AP5" s="26">
        <f>U5</f>
        <v>10.85</v>
      </c>
      <c r="AQ5" s="27"/>
      <c r="AR5" s="27"/>
      <c r="AS5" s="24">
        <f>AA5</f>
        <v>11.3</v>
      </c>
      <c r="AT5" s="25"/>
      <c r="AU5" s="25"/>
      <c r="AV5" s="22">
        <f>AG5</f>
        <v>11.2</v>
      </c>
      <c r="AW5" s="23"/>
      <c r="AX5" s="23"/>
      <c r="AY5" s="6"/>
      <c r="AZ5" s="6"/>
    </row>
    <row r="6" spans="1:52" x14ac:dyDescent="0.25">
      <c r="A6" s="6">
        <v>2</v>
      </c>
      <c r="B6" s="6" t="s">
        <v>44</v>
      </c>
      <c r="C6" s="6" t="s">
        <v>47</v>
      </c>
      <c r="D6" s="6" t="s">
        <v>58</v>
      </c>
      <c r="E6" s="12">
        <v>3</v>
      </c>
      <c r="F6" s="12">
        <v>0.5</v>
      </c>
      <c r="G6" s="12">
        <v>0.6</v>
      </c>
      <c r="H6" s="12">
        <v>0</v>
      </c>
      <c r="I6" s="15">
        <f t="shared" ref="I6:I8" si="4">E6+10-((F6+G6)/2)-H6</f>
        <v>12.45</v>
      </c>
      <c r="J6" s="12">
        <v>0</v>
      </c>
      <c r="K6" s="12">
        <v>0</v>
      </c>
      <c r="L6" s="12">
        <v>0</v>
      </c>
      <c r="M6" s="12">
        <v>0</v>
      </c>
      <c r="N6" s="15">
        <f t="shared" si="0"/>
        <v>10</v>
      </c>
      <c r="O6" s="15">
        <f t="shared" ref="O6:O8" si="5">IF(I6&gt;N6,I6,N6)</f>
        <v>12.45</v>
      </c>
      <c r="P6" s="3"/>
      <c r="Q6" s="12">
        <v>2</v>
      </c>
      <c r="R6" s="12">
        <v>1.7</v>
      </c>
      <c r="S6" s="12">
        <v>1.8</v>
      </c>
      <c r="T6" s="12">
        <v>0</v>
      </c>
      <c r="U6" s="17">
        <f t="shared" si="1"/>
        <v>10.25</v>
      </c>
      <c r="V6" s="3"/>
      <c r="W6" s="12">
        <v>2.8</v>
      </c>
      <c r="X6" s="12">
        <v>1.8</v>
      </c>
      <c r="Y6" s="12">
        <v>1.9</v>
      </c>
      <c r="Z6" s="12">
        <v>0</v>
      </c>
      <c r="AA6" s="19">
        <f t="shared" si="2"/>
        <v>10.950000000000001</v>
      </c>
      <c r="AB6" s="3"/>
      <c r="AC6" s="12">
        <v>3</v>
      </c>
      <c r="AD6" s="12">
        <v>2.2000000000000002</v>
      </c>
      <c r="AE6" s="12">
        <v>2.5</v>
      </c>
      <c r="AF6" s="12">
        <v>0</v>
      </c>
      <c r="AG6" s="21">
        <f t="shared" si="3"/>
        <v>10.65</v>
      </c>
      <c r="AH6" s="3"/>
      <c r="AI6" s="13">
        <f t="shared" ref="AI6:AI8" si="6">O6+U6+AA6+AG6</f>
        <v>44.3</v>
      </c>
      <c r="AJ6" s="3"/>
      <c r="AK6" s="70"/>
      <c r="AL6" s="72"/>
      <c r="AM6" s="28">
        <f t="shared" ref="AM6:AM8" si="7">O6</f>
        <v>12.45</v>
      </c>
      <c r="AN6" s="29"/>
      <c r="AO6" s="29"/>
      <c r="AP6" s="26">
        <f t="shared" ref="AP6:AP8" si="8">U6</f>
        <v>10.25</v>
      </c>
      <c r="AQ6" s="27"/>
      <c r="AR6" s="27"/>
      <c r="AS6" s="24">
        <f t="shared" ref="AS6:AS8" si="9">AA6</f>
        <v>10.950000000000001</v>
      </c>
      <c r="AT6" s="25"/>
      <c r="AU6" s="25"/>
      <c r="AV6" s="22">
        <f t="shared" ref="AV6:AV8" si="10">AG6</f>
        <v>10.65</v>
      </c>
      <c r="AW6" s="23"/>
      <c r="AX6" s="23"/>
      <c r="AY6" s="6"/>
      <c r="AZ6" s="6"/>
    </row>
    <row r="7" spans="1:52" x14ac:dyDescent="0.25">
      <c r="A7" s="6">
        <v>3</v>
      </c>
      <c r="B7" s="6" t="s">
        <v>45</v>
      </c>
      <c r="C7" s="6" t="s">
        <v>47</v>
      </c>
      <c r="D7" s="6" t="s">
        <v>58</v>
      </c>
      <c r="E7" s="12">
        <v>3</v>
      </c>
      <c r="F7" s="12">
        <v>1.3</v>
      </c>
      <c r="G7" s="12">
        <v>1.2</v>
      </c>
      <c r="H7" s="12">
        <v>0</v>
      </c>
      <c r="I7" s="15">
        <f t="shared" si="4"/>
        <v>11.75</v>
      </c>
      <c r="J7" s="12">
        <v>0</v>
      </c>
      <c r="K7" s="12">
        <v>0</v>
      </c>
      <c r="L7" s="12">
        <v>0</v>
      </c>
      <c r="M7" s="12">
        <v>0</v>
      </c>
      <c r="N7" s="15">
        <f t="shared" si="0"/>
        <v>10</v>
      </c>
      <c r="O7" s="15">
        <f t="shared" si="5"/>
        <v>11.75</v>
      </c>
      <c r="P7" s="3"/>
      <c r="Q7" s="12">
        <v>2</v>
      </c>
      <c r="R7" s="12">
        <v>2</v>
      </c>
      <c r="S7" s="12">
        <v>2.1</v>
      </c>
      <c r="T7" s="12">
        <v>0</v>
      </c>
      <c r="U7" s="17">
        <f t="shared" si="1"/>
        <v>9.9499999999999993</v>
      </c>
      <c r="V7" s="3"/>
      <c r="W7" s="12">
        <v>2.6</v>
      </c>
      <c r="X7" s="12">
        <v>2.2999999999999998</v>
      </c>
      <c r="Y7" s="12">
        <v>2.4</v>
      </c>
      <c r="Z7" s="12">
        <v>0</v>
      </c>
      <c r="AA7" s="19">
        <f t="shared" si="2"/>
        <v>10.25</v>
      </c>
      <c r="AB7" s="3"/>
      <c r="AC7" s="12">
        <v>3</v>
      </c>
      <c r="AD7" s="12">
        <v>2.1</v>
      </c>
      <c r="AE7" s="12">
        <v>2.5</v>
      </c>
      <c r="AF7" s="12">
        <v>0</v>
      </c>
      <c r="AG7" s="21">
        <f t="shared" si="3"/>
        <v>10.7</v>
      </c>
      <c r="AH7" s="3"/>
      <c r="AI7" s="13">
        <f t="shared" si="6"/>
        <v>42.65</v>
      </c>
      <c r="AJ7" s="3"/>
      <c r="AK7" s="70"/>
      <c r="AL7" s="72"/>
      <c r="AM7" s="28">
        <f t="shared" si="7"/>
        <v>11.75</v>
      </c>
      <c r="AN7" s="29"/>
      <c r="AO7" s="29"/>
      <c r="AP7" s="26">
        <f t="shared" si="8"/>
        <v>9.9499999999999993</v>
      </c>
      <c r="AQ7" s="27"/>
      <c r="AR7" s="27"/>
      <c r="AS7" s="24">
        <f t="shared" si="9"/>
        <v>10.25</v>
      </c>
      <c r="AT7" s="25"/>
      <c r="AU7" s="25"/>
      <c r="AV7" s="22">
        <f t="shared" si="10"/>
        <v>10.7</v>
      </c>
      <c r="AW7" s="23"/>
      <c r="AX7" s="23"/>
      <c r="AY7" s="6"/>
      <c r="AZ7" s="6"/>
    </row>
    <row r="8" spans="1:52" x14ac:dyDescent="0.25">
      <c r="A8" s="6">
        <v>4</v>
      </c>
      <c r="B8" s="6" t="s">
        <v>46</v>
      </c>
      <c r="C8" s="6" t="s">
        <v>47</v>
      </c>
      <c r="D8" s="6" t="s">
        <v>58</v>
      </c>
      <c r="E8" s="12">
        <v>3</v>
      </c>
      <c r="F8" s="12">
        <v>1.1000000000000001</v>
      </c>
      <c r="G8" s="12">
        <v>1.1000000000000001</v>
      </c>
      <c r="H8" s="12">
        <v>0</v>
      </c>
      <c r="I8" s="15">
        <f t="shared" si="4"/>
        <v>11.9</v>
      </c>
      <c r="J8" s="12">
        <v>0</v>
      </c>
      <c r="K8" s="12">
        <v>0</v>
      </c>
      <c r="L8" s="12">
        <v>0</v>
      </c>
      <c r="M8" s="12">
        <v>0</v>
      </c>
      <c r="N8" s="15">
        <f t="shared" si="0"/>
        <v>10</v>
      </c>
      <c r="O8" s="15">
        <f t="shared" si="5"/>
        <v>11.9</v>
      </c>
      <c r="P8" s="3"/>
      <c r="Q8" s="12">
        <v>0.8</v>
      </c>
      <c r="R8" s="12">
        <v>3</v>
      </c>
      <c r="S8" s="12">
        <v>0.9</v>
      </c>
      <c r="T8" s="12">
        <v>2</v>
      </c>
      <c r="U8" s="17">
        <f t="shared" si="1"/>
        <v>6.8500000000000014</v>
      </c>
      <c r="V8" s="3"/>
      <c r="W8" s="12">
        <v>1.6</v>
      </c>
      <c r="X8" s="12">
        <v>3.6</v>
      </c>
      <c r="Y8" s="12">
        <v>3.5</v>
      </c>
      <c r="Z8" s="12">
        <v>0</v>
      </c>
      <c r="AA8" s="19">
        <f t="shared" si="2"/>
        <v>8.0500000000000007</v>
      </c>
      <c r="AB8" s="3"/>
      <c r="AC8" s="12">
        <v>3</v>
      </c>
      <c r="AD8" s="12">
        <v>2.4</v>
      </c>
      <c r="AE8" s="12">
        <v>2.2999999999999998</v>
      </c>
      <c r="AF8" s="12">
        <v>0</v>
      </c>
      <c r="AG8" s="21">
        <f t="shared" si="3"/>
        <v>10.65</v>
      </c>
      <c r="AH8" s="3"/>
      <c r="AI8" s="13">
        <f t="shared" si="6"/>
        <v>37.450000000000003</v>
      </c>
      <c r="AJ8" s="3"/>
      <c r="AK8" s="70"/>
      <c r="AL8" s="72"/>
      <c r="AM8" s="28">
        <f t="shared" si="7"/>
        <v>11.9</v>
      </c>
      <c r="AN8" s="29"/>
      <c r="AO8" s="29"/>
      <c r="AP8" s="26">
        <f t="shared" si="8"/>
        <v>6.8500000000000014</v>
      </c>
      <c r="AQ8" s="27"/>
      <c r="AR8" s="27"/>
      <c r="AS8" s="24">
        <f t="shared" si="9"/>
        <v>8.0500000000000007</v>
      </c>
      <c r="AT8" s="25"/>
      <c r="AU8" s="25"/>
      <c r="AV8" s="22">
        <f t="shared" si="10"/>
        <v>10.65</v>
      </c>
      <c r="AW8" s="23"/>
      <c r="AX8" s="23"/>
      <c r="AY8" s="6"/>
      <c r="AZ8" s="6"/>
    </row>
    <row r="9" spans="1:52" x14ac:dyDescent="0.25">
      <c r="A9" s="6"/>
      <c r="B9" s="6"/>
      <c r="C9" s="6"/>
      <c r="D9" s="6"/>
      <c r="E9" s="45" t="s">
        <v>95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7"/>
      <c r="Q9" s="48" t="s">
        <v>96</v>
      </c>
      <c r="R9" s="49"/>
      <c r="S9" s="49"/>
      <c r="T9" s="49"/>
      <c r="U9" s="49"/>
      <c r="V9" s="50"/>
      <c r="W9" s="51" t="s">
        <v>97</v>
      </c>
      <c r="X9" s="52"/>
      <c r="Y9" s="52"/>
      <c r="Z9" s="52"/>
      <c r="AA9" s="52"/>
      <c r="AB9" s="53"/>
      <c r="AC9" s="54" t="s">
        <v>98</v>
      </c>
      <c r="AD9" s="55"/>
      <c r="AE9" s="55"/>
      <c r="AF9" s="55"/>
      <c r="AG9" s="55"/>
      <c r="AH9" s="56"/>
      <c r="AI9" s="57" t="s">
        <v>277</v>
      </c>
      <c r="AJ9" s="58"/>
      <c r="AK9" s="70"/>
      <c r="AL9" s="72"/>
      <c r="AM9" s="28">
        <f>SUM(AM5:AM8)</f>
        <v>48.699999999999996</v>
      </c>
      <c r="AN9" s="29"/>
      <c r="AO9" s="29"/>
      <c r="AP9" s="26">
        <f>SUM(AP5:AP8)</f>
        <v>37.900000000000006</v>
      </c>
      <c r="AQ9" s="27"/>
      <c r="AR9" s="27"/>
      <c r="AS9" s="24">
        <f>SUM(AS5:AS8)</f>
        <v>40.549999999999997</v>
      </c>
      <c r="AT9" s="25"/>
      <c r="AU9" s="25"/>
      <c r="AV9" s="22">
        <f>SUM(AV5:AV8)</f>
        <v>43.199999999999996</v>
      </c>
      <c r="AW9" s="23"/>
      <c r="AX9" s="23"/>
      <c r="AY9" s="13">
        <f>SUM(AM9:AX9)</f>
        <v>170.35</v>
      </c>
      <c r="AZ9" s="3">
        <f>_xlfn.RANK.EQ(AY9,(AY$9:AY$38),0)</f>
        <v>2</v>
      </c>
    </row>
    <row r="10" spans="1:52" x14ac:dyDescent="0.25">
      <c r="A10" s="6"/>
      <c r="B10" s="32" t="s">
        <v>226</v>
      </c>
      <c r="C10" s="6"/>
      <c r="D10" s="6"/>
      <c r="E10" s="3" t="s">
        <v>270</v>
      </c>
      <c r="F10" s="3" t="s">
        <v>271</v>
      </c>
      <c r="G10" s="3" t="s">
        <v>247</v>
      </c>
      <c r="H10" s="3" t="s">
        <v>272</v>
      </c>
      <c r="I10" s="14" t="s">
        <v>275</v>
      </c>
      <c r="J10" s="3" t="s">
        <v>270</v>
      </c>
      <c r="K10" s="3" t="s">
        <v>271</v>
      </c>
      <c r="L10" s="3" t="s">
        <v>247</v>
      </c>
      <c r="M10" s="3" t="s">
        <v>272</v>
      </c>
      <c r="N10" s="14" t="s">
        <v>276</v>
      </c>
      <c r="O10" s="14" t="s">
        <v>95</v>
      </c>
      <c r="P10" s="3" t="s">
        <v>267</v>
      </c>
      <c r="Q10" s="3" t="s">
        <v>270</v>
      </c>
      <c r="R10" s="3" t="s">
        <v>271</v>
      </c>
      <c r="S10" s="3" t="s">
        <v>247</v>
      </c>
      <c r="T10" s="3" t="s">
        <v>272</v>
      </c>
      <c r="U10" s="16" t="s">
        <v>96</v>
      </c>
      <c r="V10" s="3" t="s">
        <v>267</v>
      </c>
      <c r="W10" s="3" t="s">
        <v>270</v>
      </c>
      <c r="X10" s="3" t="s">
        <v>271</v>
      </c>
      <c r="Y10" s="3" t="s">
        <v>247</v>
      </c>
      <c r="Z10" s="3" t="s">
        <v>272</v>
      </c>
      <c r="AA10" s="18" t="s">
        <v>97</v>
      </c>
      <c r="AB10" s="3" t="s">
        <v>267</v>
      </c>
      <c r="AC10" s="3" t="s">
        <v>270</v>
      </c>
      <c r="AD10" s="3" t="s">
        <v>271</v>
      </c>
      <c r="AE10" s="3" t="s">
        <v>247</v>
      </c>
      <c r="AF10" s="3" t="s">
        <v>272</v>
      </c>
      <c r="AG10" s="20" t="s">
        <v>273</v>
      </c>
      <c r="AH10" s="3" t="s">
        <v>267</v>
      </c>
      <c r="AI10" s="3" t="s">
        <v>274</v>
      </c>
      <c r="AJ10" s="3" t="s">
        <v>267</v>
      </c>
      <c r="AK10" s="70"/>
      <c r="AL10" s="72"/>
      <c r="AM10" s="59" t="s">
        <v>226</v>
      </c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1"/>
    </row>
    <row r="11" spans="1:52" x14ac:dyDescent="0.25">
      <c r="A11" s="6">
        <v>5</v>
      </c>
      <c r="B11" s="6" t="s">
        <v>48</v>
      </c>
      <c r="C11" s="6" t="s">
        <v>52</v>
      </c>
      <c r="D11" s="6" t="s">
        <v>58</v>
      </c>
      <c r="E11" s="12">
        <v>3</v>
      </c>
      <c r="F11" s="12">
        <v>1</v>
      </c>
      <c r="G11" s="12">
        <v>0.9</v>
      </c>
      <c r="H11" s="12">
        <v>0</v>
      </c>
      <c r="I11" s="15">
        <f t="shared" ref="I11:I13" si="11">E11+10-((F11+G11)/2)-H11</f>
        <v>12.05</v>
      </c>
      <c r="J11" s="12">
        <v>0</v>
      </c>
      <c r="K11" s="12">
        <v>0</v>
      </c>
      <c r="L11" s="12">
        <v>0</v>
      </c>
      <c r="M11" s="12">
        <v>0</v>
      </c>
      <c r="N11" s="15">
        <f t="shared" ref="N11:N13" si="12">J11+10-((K11+L11)/2)-M11</f>
        <v>10</v>
      </c>
      <c r="O11" s="15">
        <f t="shared" ref="O11:O14" si="13">IF(I11&gt;N11,I11,N11)</f>
        <v>12.05</v>
      </c>
      <c r="P11" s="3"/>
      <c r="Q11" s="12">
        <v>2.4</v>
      </c>
      <c r="R11" s="12">
        <v>3.1</v>
      </c>
      <c r="S11" s="12">
        <v>3</v>
      </c>
      <c r="T11" s="12">
        <v>0</v>
      </c>
      <c r="U11" s="17">
        <f t="shared" ref="U11:U13" si="14">Q11+10-((R11+S11)/2)-T11</f>
        <v>9.3500000000000014</v>
      </c>
      <c r="V11" s="3"/>
      <c r="W11" s="12">
        <v>1.5</v>
      </c>
      <c r="X11" s="12">
        <v>2.7</v>
      </c>
      <c r="Y11" s="12">
        <v>2.8</v>
      </c>
      <c r="Z11" s="12">
        <v>1.5</v>
      </c>
      <c r="AA11" s="19">
        <f t="shared" ref="AA11:AA13" si="15">W11+10-((X11+Y11)/2)-Z11</f>
        <v>7.25</v>
      </c>
      <c r="AB11" s="3"/>
      <c r="AC11" s="12">
        <v>3</v>
      </c>
      <c r="AD11" s="12">
        <v>3</v>
      </c>
      <c r="AE11" s="12">
        <v>3</v>
      </c>
      <c r="AF11" s="12">
        <v>0</v>
      </c>
      <c r="AG11" s="21">
        <f t="shared" ref="AG11:AG13" si="16">AC11+10-((AD11+AE11)/2)-AF11</f>
        <v>10</v>
      </c>
      <c r="AH11" s="3"/>
      <c r="AI11" s="13">
        <f t="shared" ref="AI11:AI14" si="17">O11+U11+AA11+AG11</f>
        <v>38.650000000000006</v>
      </c>
      <c r="AJ11" s="3"/>
      <c r="AK11" s="70"/>
      <c r="AL11" s="72"/>
      <c r="AM11" s="28">
        <f t="shared" ref="AM11:AM14" si="18">O11</f>
        <v>12.05</v>
      </c>
      <c r="AN11" s="29"/>
      <c r="AO11" s="29"/>
      <c r="AP11" s="26">
        <f t="shared" ref="AP11:AP14" si="19">U11</f>
        <v>9.3500000000000014</v>
      </c>
      <c r="AQ11" s="27"/>
      <c r="AR11" s="27"/>
      <c r="AS11" s="24">
        <f t="shared" ref="AS11:AS14" si="20">AA11</f>
        <v>7.25</v>
      </c>
      <c r="AT11" s="25"/>
      <c r="AU11" s="25"/>
      <c r="AV11" s="22">
        <f t="shared" ref="AV11:AV14" si="21">AG11</f>
        <v>10</v>
      </c>
      <c r="AW11" s="23"/>
      <c r="AX11" s="23"/>
      <c r="AY11" s="6"/>
      <c r="AZ11" s="6"/>
    </row>
    <row r="12" spans="1:52" x14ac:dyDescent="0.25">
      <c r="A12" s="6">
        <v>6</v>
      </c>
      <c r="B12" s="6" t="s">
        <v>49</v>
      </c>
      <c r="C12" s="6" t="s">
        <v>52</v>
      </c>
      <c r="D12" s="6" t="s">
        <v>58</v>
      </c>
      <c r="E12" s="12">
        <v>2.5</v>
      </c>
      <c r="F12" s="12">
        <v>1.3</v>
      </c>
      <c r="G12" s="12">
        <v>1.2</v>
      </c>
      <c r="H12" s="12">
        <v>0</v>
      </c>
      <c r="I12" s="15">
        <f t="shared" si="11"/>
        <v>11.25</v>
      </c>
      <c r="J12" s="12">
        <v>0</v>
      </c>
      <c r="K12" s="12">
        <v>0</v>
      </c>
      <c r="L12" s="12">
        <v>0</v>
      </c>
      <c r="M12" s="12">
        <v>0</v>
      </c>
      <c r="N12" s="15">
        <f t="shared" si="12"/>
        <v>10</v>
      </c>
      <c r="O12" s="15">
        <f t="shared" si="13"/>
        <v>11.25</v>
      </c>
      <c r="P12" s="3"/>
      <c r="Q12" s="12">
        <v>1.3</v>
      </c>
      <c r="R12" s="12">
        <v>2</v>
      </c>
      <c r="S12" s="12">
        <v>2.1</v>
      </c>
      <c r="T12" s="12">
        <v>2</v>
      </c>
      <c r="U12" s="17">
        <f t="shared" si="14"/>
        <v>7.25</v>
      </c>
      <c r="V12" s="3"/>
      <c r="W12" s="12">
        <v>2.1</v>
      </c>
      <c r="X12" s="12">
        <v>3.8</v>
      </c>
      <c r="Y12" s="12">
        <v>4</v>
      </c>
      <c r="Z12" s="12">
        <v>0</v>
      </c>
      <c r="AA12" s="19">
        <f t="shared" si="15"/>
        <v>8.1999999999999993</v>
      </c>
      <c r="AB12" s="3"/>
      <c r="AC12" s="12">
        <v>2.6</v>
      </c>
      <c r="AD12" s="12">
        <v>3.6</v>
      </c>
      <c r="AE12" s="12">
        <v>3.4</v>
      </c>
      <c r="AF12" s="12">
        <v>0</v>
      </c>
      <c r="AG12" s="21">
        <f t="shared" si="16"/>
        <v>9.1</v>
      </c>
      <c r="AH12" s="3"/>
      <c r="AI12" s="13">
        <f t="shared" si="17"/>
        <v>35.799999999999997</v>
      </c>
      <c r="AJ12" s="3"/>
      <c r="AK12" s="70"/>
      <c r="AL12" s="72"/>
      <c r="AM12" s="28">
        <f t="shared" si="18"/>
        <v>11.25</v>
      </c>
      <c r="AN12" s="29"/>
      <c r="AO12" s="29"/>
      <c r="AP12" s="26">
        <f t="shared" si="19"/>
        <v>7.25</v>
      </c>
      <c r="AQ12" s="27"/>
      <c r="AR12" s="27"/>
      <c r="AS12" s="24">
        <f t="shared" si="20"/>
        <v>8.1999999999999993</v>
      </c>
      <c r="AT12" s="25"/>
      <c r="AU12" s="25"/>
      <c r="AV12" s="22">
        <f t="shared" si="21"/>
        <v>9.1</v>
      </c>
      <c r="AW12" s="23"/>
      <c r="AX12" s="23"/>
      <c r="AY12" s="6"/>
      <c r="AZ12" s="6"/>
    </row>
    <row r="13" spans="1:52" x14ac:dyDescent="0.25">
      <c r="A13" s="6">
        <v>7</v>
      </c>
      <c r="B13" s="6" t="s">
        <v>50</v>
      </c>
      <c r="C13" s="6" t="s">
        <v>52</v>
      </c>
      <c r="D13" s="6" t="s">
        <v>58</v>
      </c>
      <c r="E13" s="12">
        <v>3</v>
      </c>
      <c r="F13" s="12">
        <v>0.7</v>
      </c>
      <c r="G13" s="12">
        <v>0.7</v>
      </c>
      <c r="H13" s="12">
        <v>0</v>
      </c>
      <c r="I13" s="15">
        <f t="shared" si="11"/>
        <v>12.3</v>
      </c>
      <c r="J13" s="12">
        <v>0</v>
      </c>
      <c r="K13" s="12">
        <v>0</v>
      </c>
      <c r="L13" s="12">
        <v>0</v>
      </c>
      <c r="M13" s="12">
        <v>0</v>
      </c>
      <c r="N13" s="15">
        <f t="shared" si="12"/>
        <v>10</v>
      </c>
      <c r="O13" s="15">
        <f t="shared" si="13"/>
        <v>12.3</v>
      </c>
      <c r="P13" s="3"/>
      <c r="Q13" s="12">
        <v>2.4</v>
      </c>
      <c r="R13" s="12">
        <v>2.6</v>
      </c>
      <c r="S13" s="12">
        <v>2.8</v>
      </c>
      <c r="T13" s="12">
        <v>0</v>
      </c>
      <c r="U13" s="17">
        <f t="shared" si="14"/>
        <v>9.6999999999999993</v>
      </c>
      <c r="V13" s="3"/>
      <c r="W13" s="12">
        <v>2.6</v>
      </c>
      <c r="X13" s="12">
        <v>4.2</v>
      </c>
      <c r="Y13" s="12">
        <v>4.0999999999999996</v>
      </c>
      <c r="Z13" s="12">
        <v>0</v>
      </c>
      <c r="AA13" s="19">
        <f t="shared" si="15"/>
        <v>8.4499999999999993</v>
      </c>
      <c r="AB13" s="3"/>
      <c r="AC13" s="12">
        <v>3</v>
      </c>
      <c r="AD13" s="12">
        <v>3.6</v>
      </c>
      <c r="AE13" s="12">
        <v>3.5</v>
      </c>
      <c r="AF13" s="12">
        <v>0</v>
      </c>
      <c r="AG13" s="21">
        <f t="shared" si="16"/>
        <v>9.4499999999999993</v>
      </c>
      <c r="AH13" s="3"/>
      <c r="AI13" s="13">
        <f t="shared" si="17"/>
        <v>39.9</v>
      </c>
      <c r="AJ13" s="3"/>
      <c r="AK13" s="70"/>
      <c r="AL13" s="72"/>
      <c r="AM13" s="28">
        <f t="shared" si="18"/>
        <v>12.3</v>
      </c>
      <c r="AN13" s="29"/>
      <c r="AO13" s="29"/>
      <c r="AP13" s="26">
        <f t="shared" si="19"/>
        <v>9.6999999999999993</v>
      </c>
      <c r="AQ13" s="27"/>
      <c r="AR13" s="27"/>
      <c r="AS13" s="24">
        <f t="shared" si="20"/>
        <v>8.4499999999999993</v>
      </c>
      <c r="AT13" s="25"/>
      <c r="AU13" s="25"/>
      <c r="AV13" s="22">
        <f t="shared" si="21"/>
        <v>9.4499999999999993</v>
      </c>
      <c r="AW13" s="23"/>
      <c r="AX13" s="23"/>
      <c r="AY13" s="6"/>
      <c r="AZ13" s="6"/>
    </row>
    <row r="14" spans="1:52" x14ac:dyDescent="0.25">
      <c r="A14" s="6">
        <v>8</v>
      </c>
      <c r="B14" s="6" t="s">
        <v>51</v>
      </c>
      <c r="C14" s="6" t="s">
        <v>52</v>
      </c>
      <c r="D14" s="6" t="s">
        <v>58</v>
      </c>
      <c r="E14" s="12">
        <v>0</v>
      </c>
      <c r="F14" s="12">
        <v>0</v>
      </c>
      <c r="G14" s="12">
        <v>0</v>
      </c>
      <c r="H14" s="12">
        <v>0</v>
      </c>
      <c r="I14" s="15">
        <v>0</v>
      </c>
      <c r="J14" s="12">
        <v>0</v>
      </c>
      <c r="K14" s="12">
        <v>0</v>
      </c>
      <c r="L14" s="12">
        <v>0</v>
      </c>
      <c r="M14" s="12">
        <v>0</v>
      </c>
      <c r="N14" s="15">
        <v>0</v>
      </c>
      <c r="O14" s="15">
        <f t="shared" si="13"/>
        <v>0</v>
      </c>
      <c r="P14" s="3"/>
      <c r="Q14" s="12">
        <v>0</v>
      </c>
      <c r="R14" s="12">
        <v>0</v>
      </c>
      <c r="S14" s="12">
        <v>0</v>
      </c>
      <c r="T14" s="12">
        <v>0</v>
      </c>
      <c r="U14" s="17">
        <v>0</v>
      </c>
      <c r="V14" s="3"/>
      <c r="W14" s="12">
        <v>0</v>
      </c>
      <c r="X14" s="12">
        <v>0</v>
      </c>
      <c r="Y14" s="12">
        <v>0</v>
      </c>
      <c r="Z14" s="12">
        <v>0</v>
      </c>
      <c r="AA14" s="19">
        <v>0</v>
      </c>
      <c r="AB14" s="3"/>
      <c r="AC14" s="12">
        <v>0</v>
      </c>
      <c r="AD14" s="12">
        <v>0</v>
      </c>
      <c r="AE14" s="12">
        <v>0</v>
      </c>
      <c r="AF14" s="12">
        <v>0</v>
      </c>
      <c r="AG14" s="21">
        <v>0</v>
      </c>
      <c r="AH14" s="3"/>
      <c r="AI14" s="13">
        <f t="shared" si="17"/>
        <v>0</v>
      </c>
      <c r="AJ14" s="3"/>
      <c r="AK14" s="70"/>
      <c r="AL14" s="72"/>
      <c r="AM14" s="28">
        <f t="shared" si="18"/>
        <v>0</v>
      </c>
      <c r="AN14" s="29"/>
      <c r="AO14" s="29"/>
      <c r="AP14" s="26">
        <f t="shared" si="19"/>
        <v>0</v>
      </c>
      <c r="AQ14" s="27"/>
      <c r="AR14" s="27"/>
      <c r="AS14" s="24">
        <f t="shared" si="20"/>
        <v>0</v>
      </c>
      <c r="AT14" s="25"/>
      <c r="AU14" s="25"/>
      <c r="AV14" s="22">
        <f t="shared" si="21"/>
        <v>0</v>
      </c>
      <c r="AW14" s="23"/>
      <c r="AX14" s="23"/>
      <c r="AY14" s="6"/>
      <c r="AZ14" s="6"/>
    </row>
    <row r="15" spans="1:52" x14ac:dyDescent="0.25">
      <c r="A15" s="6"/>
      <c r="B15" s="6"/>
      <c r="C15" s="6"/>
      <c r="D15" s="6"/>
      <c r="E15" s="45" t="s">
        <v>95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7"/>
      <c r="Q15" s="48" t="s">
        <v>96</v>
      </c>
      <c r="R15" s="49"/>
      <c r="S15" s="49"/>
      <c r="T15" s="49"/>
      <c r="U15" s="49"/>
      <c r="V15" s="50"/>
      <c r="W15" s="51" t="s">
        <v>97</v>
      </c>
      <c r="X15" s="52"/>
      <c r="Y15" s="52"/>
      <c r="Z15" s="52"/>
      <c r="AA15" s="52"/>
      <c r="AB15" s="53"/>
      <c r="AC15" s="54" t="s">
        <v>98</v>
      </c>
      <c r="AD15" s="55"/>
      <c r="AE15" s="55"/>
      <c r="AF15" s="55"/>
      <c r="AG15" s="55"/>
      <c r="AH15" s="56"/>
      <c r="AI15" s="57" t="s">
        <v>277</v>
      </c>
      <c r="AJ15" s="58"/>
      <c r="AK15" s="70"/>
      <c r="AL15" s="72"/>
      <c r="AM15" s="28">
        <f>SUM(AM11:AM14)</f>
        <v>35.6</v>
      </c>
      <c r="AN15" s="29"/>
      <c r="AO15" s="29"/>
      <c r="AP15" s="26">
        <f>SUM(AP11:AP14)</f>
        <v>26.3</v>
      </c>
      <c r="AQ15" s="27"/>
      <c r="AR15" s="27"/>
      <c r="AS15" s="24">
        <f>SUM(AS11:AS14)</f>
        <v>23.9</v>
      </c>
      <c r="AT15" s="25"/>
      <c r="AU15" s="25"/>
      <c r="AV15" s="22">
        <f>SUM(AV11:AV14)</f>
        <v>28.55</v>
      </c>
      <c r="AW15" s="23"/>
      <c r="AX15" s="23"/>
      <c r="AY15" s="13">
        <f>SUM(AM15:AX15)</f>
        <v>114.35000000000001</v>
      </c>
      <c r="AZ15" s="3">
        <f>_xlfn.RANK.EQ(AY15,(AY$9:AY$38),0)</f>
        <v>5</v>
      </c>
    </row>
    <row r="16" spans="1:52" x14ac:dyDescent="0.25">
      <c r="A16" s="6"/>
      <c r="B16" s="32" t="s">
        <v>228</v>
      </c>
      <c r="C16" s="6"/>
      <c r="D16" s="6"/>
      <c r="E16" s="3" t="s">
        <v>270</v>
      </c>
      <c r="F16" s="3" t="s">
        <v>271</v>
      </c>
      <c r="G16" s="3" t="s">
        <v>247</v>
      </c>
      <c r="H16" s="3" t="s">
        <v>272</v>
      </c>
      <c r="I16" s="14" t="s">
        <v>275</v>
      </c>
      <c r="J16" s="3" t="s">
        <v>270</v>
      </c>
      <c r="K16" s="3" t="s">
        <v>271</v>
      </c>
      <c r="L16" s="3" t="s">
        <v>247</v>
      </c>
      <c r="M16" s="3" t="s">
        <v>272</v>
      </c>
      <c r="N16" s="14" t="s">
        <v>276</v>
      </c>
      <c r="O16" s="14" t="s">
        <v>95</v>
      </c>
      <c r="P16" s="3" t="s">
        <v>267</v>
      </c>
      <c r="Q16" s="3" t="s">
        <v>270</v>
      </c>
      <c r="R16" s="3" t="s">
        <v>271</v>
      </c>
      <c r="S16" s="3" t="s">
        <v>247</v>
      </c>
      <c r="T16" s="3" t="s">
        <v>272</v>
      </c>
      <c r="U16" s="16" t="s">
        <v>96</v>
      </c>
      <c r="V16" s="3" t="s">
        <v>267</v>
      </c>
      <c r="W16" s="3" t="s">
        <v>270</v>
      </c>
      <c r="X16" s="3" t="s">
        <v>271</v>
      </c>
      <c r="Y16" s="3" t="s">
        <v>247</v>
      </c>
      <c r="Z16" s="3" t="s">
        <v>272</v>
      </c>
      <c r="AA16" s="18" t="s">
        <v>97</v>
      </c>
      <c r="AB16" s="3" t="s">
        <v>267</v>
      </c>
      <c r="AC16" s="3" t="s">
        <v>270</v>
      </c>
      <c r="AD16" s="3" t="s">
        <v>271</v>
      </c>
      <c r="AE16" s="3" t="s">
        <v>247</v>
      </c>
      <c r="AF16" s="3" t="s">
        <v>272</v>
      </c>
      <c r="AG16" s="20" t="s">
        <v>273</v>
      </c>
      <c r="AH16" s="3" t="s">
        <v>267</v>
      </c>
      <c r="AI16" s="3" t="s">
        <v>274</v>
      </c>
      <c r="AJ16" s="3" t="s">
        <v>267</v>
      </c>
      <c r="AK16" s="70"/>
      <c r="AL16" s="72"/>
      <c r="AM16" s="59" t="s">
        <v>228</v>
      </c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1"/>
    </row>
    <row r="17" spans="1:52" x14ac:dyDescent="0.25">
      <c r="A17" s="6">
        <v>13</v>
      </c>
      <c r="B17" s="6" t="s">
        <v>60</v>
      </c>
      <c r="C17" s="6" t="s">
        <v>57</v>
      </c>
      <c r="D17" s="6" t="s">
        <v>58</v>
      </c>
      <c r="E17" s="12">
        <v>3</v>
      </c>
      <c r="F17" s="12">
        <v>0.5</v>
      </c>
      <c r="G17" s="12">
        <v>0.5</v>
      </c>
      <c r="H17" s="12">
        <v>0</v>
      </c>
      <c r="I17" s="15">
        <f t="shared" ref="I17:I22" si="22">E17+10-((F17+G17)/2)-H17</f>
        <v>12.5</v>
      </c>
      <c r="J17" s="12">
        <v>0</v>
      </c>
      <c r="K17" s="12">
        <v>0</v>
      </c>
      <c r="L17" s="12">
        <v>0</v>
      </c>
      <c r="M17" s="12">
        <v>0</v>
      </c>
      <c r="N17" s="15">
        <f t="shared" ref="N17:N22" si="23">J17+10-((K17+L17)/2)-M17</f>
        <v>10</v>
      </c>
      <c r="O17" s="15">
        <f t="shared" ref="O17:O22" si="24">IF(I17&gt;N17,I17,N17)</f>
        <v>12.5</v>
      </c>
      <c r="P17" s="3"/>
      <c r="Q17" s="12">
        <v>2.5</v>
      </c>
      <c r="R17" s="12">
        <v>1.4</v>
      </c>
      <c r="S17" s="12">
        <v>1.5</v>
      </c>
      <c r="T17" s="12">
        <v>0</v>
      </c>
      <c r="U17" s="17">
        <f t="shared" ref="U17:U22" si="25">Q17+10-((R17+S17)/2)-T17</f>
        <v>11.05</v>
      </c>
      <c r="V17" s="3"/>
      <c r="W17" s="12">
        <v>2.8</v>
      </c>
      <c r="X17" s="12">
        <v>1.3</v>
      </c>
      <c r="Y17" s="12">
        <v>1.4</v>
      </c>
      <c r="Z17" s="12">
        <v>0</v>
      </c>
      <c r="AA17" s="19">
        <f t="shared" ref="AA17:AA22" si="26">W17+10-((X17+Y17)/2)-Z17</f>
        <v>11.450000000000001</v>
      </c>
      <c r="AB17" s="3"/>
      <c r="AC17" s="12">
        <v>3</v>
      </c>
      <c r="AD17" s="12">
        <v>1.5</v>
      </c>
      <c r="AE17" s="12">
        <v>1.5</v>
      </c>
      <c r="AF17" s="12">
        <v>0</v>
      </c>
      <c r="AG17" s="21">
        <f t="shared" ref="AG17:AG22" si="27">AC17+10-((AD17+AE17)/2)-AF17</f>
        <v>11.5</v>
      </c>
      <c r="AH17" s="3"/>
      <c r="AI17" s="13">
        <f t="shared" ref="AI17:AI22" si="28">O17+U17+AA17+AG17</f>
        <v>46.5</v>
      </c>
      <c r="AJ17" s="3"/>
      <c r="AK17" s="70"/>
      <c r="AL17" s="72"/>
      <c r="AM17" s="15">
        <f t="shared" ref="AM17:AM22" si="29">O17</f>
        <v>12.5</v>
      </c>
      <c r="AN17" s="14">
        <f>_xlfn.RANK.EQ(AM17,(AM$17:AM$22),0)</f>
        <v>1</v>
      </c>
      <c r="AO17" s="15">
        <f>IF(AN17&lt;5,AM17,0)</f>
        <v>12.5</v>
      </c>
      <c r="AP17" s="17">
        <f t="shared" ref="AP17:AP22" si="30">U17</f>
        <v>11.05</v>
      </c>
      <c r="AQ17" s="16">
        <f t="shared" ref="AQ17:AQ22" si="31">_xlfn.RANK.EQ(AP17,(AP$17:AP$22),0)</f>
        <v>1</v>
      </c>
      <c r="AR17" s="17">
        <f t="shared" ref="AR17:AR22" si="32">IF(AQ17&lt;5,AP17,0)</f>
        <v>11.05</v>
      </c>
      <c r="AS17" s="19">
        <f t="shared" ref="AS17:AS22" si="33">AA17</f>
        <v>11.450000000000001</v>
      </c>
      <c r="AT17" s="18">
        <f t="shared" ref="AT17:AT22" si="34">_xlfn.RANK.EQ(AS17,(AS$17:AS$22),0)</f>
        <v>1</v>
      </c>
      <c r="AU17" s="19">
        <f t="shared" ref="AU17:AU22" si="35">IF(AT17&lt;5,AS17,0)</f>
        <v>11.450000000000001</v>
      </c>
      <c r="AV17" s="21">
        <f t="shared" ref="AV17:AV22" si="36">AG17</f>
        <v>11.5</v>
      </c>
      <c r="AW17" s="20">
        <f t="shared" ref="AW17:AW22" si="37">_xlfn.RANK.EQ(AV17,(AV$17:AV$22),0)</f>
        <v>1</v>
      </c>
      <c r="AX17" s="21">
        <f t="shared" ref="AX17:AX22" si="38">IF(AW17&lt;5,AV17,0)</f>
        <v>11.5</v>
      </c>
      <c r="AY17" s="3"/>
      <c r="AZ17" s="3"/>
    </row>
    <row r="18" spans="1:52" x14ac:dyDescent="0.25">
      <c r="A18" s="6">
        <v>14</v>
      </c>
      <c r="B18" s="6" t="s">
        <v>61</v>
      </c>
      <c r="C18" s="6" t="s">
        <v>57</v>
      </c>
      <c r="D18" s="6" t="s">
        <v>58</v>
      </c>
      <c r="E18" s="12">
        <v>3</v>
      </c>
      <c r="F18" s="12">
        <v>0.6</v>
      </c>
      <c r="G18" s="12">
        <v>0.6</v>
      </c>
      <c r="H18" s="12">
        <v>0</v>
      </c>
      <c r="I18" s="15">
        <f t="shared" si="22"/>
        <v>12.4</v>
      </c>
      <c r="J18" s="12">
        <v>0</v>
      </c>
      <c r="K18" s="12">
        <v>0</v>
      </c>
      <c r="L18" s="12">
        <v>0</v>
      </c>
      <c r="M18" s="12">
        <v>0</v>
      </c>
      <c r="N18" s="15">
        <f t="shared" si="23"/>
        <v>10</v>
      </c>
      <c r="O18" s="15">
        <f t="shared" si="24"/>
        <v>12.4</v>
      </c>
      <c r="P18" s="3"/>
      <c r="Q18" s="12">
        <v>2.5</v>
      </c>
      <c r="R18" s="12">
        <v>2.1</v>
      </c>
      <c r="S18" s="12">
        <v>1.9</v>
      </c>
      <c r="T18" s="12">
        <v>0</v>
      </c>
      <c r="U18" s="17">
        <f t="shared" si="25"/>
        <v>10.5</v>
      </c>
      <c r="V18" s="3"/>
      <c r="W18" s="12">
        <v>2.6</v>
      </c>
      <c r="X18" s="12">
        <v>2.5</v>
      </c>
      <c r="Y18" s="12">
        <v>2.7</v>
      </c>
      <c r="Z18" s="12">
        <v>0</v>
      </c>
      <c r="AA18" s="19">
        <f t="shared" si="26"/>
        <v>10</v>
      </c>
      <c r="AB18" s="3"/>
      <c r="AC18" s="12">
        <v>3</v>
      </c>
      <c r="AD18" s="12">
        <v>2.1</v>
      </c>
      <c r="AE18" s="12">
        <v>2.2999999999999998</v>
      </c>
      <c r="AF18" s="12">
        <v>0</v>
      </c>
      <c r="AG18" s="21">
        <f t="shared" si="27"/>
        <v>10.8</v>
      </c>
      <c r="AH18" s="3"/>
      <c r="AI18" s="13">
        <f t="shared" si="28"/>
        <v>43.7</v>
      </c>
      <c r="AJ18" s="3"/>
      <c r="AK18" s="70"/>
      <c r="AL18" s="72"/>
      <c r="AM18" s="15">
        <f t="shared" si="29"/>
        <v>12.4</v>
      </c>
      <c r="AN18" s="14">
        <f t="shared" ref="AN18:AN22" si="39">_xlfn.RANK.EQ(AM18,(AM$17:AM$22),0)</f>
        <v>3</v>
      </c>
      <c r="AO18" s="15">
        <f t="shared" ref="AO18:AO22" si="40">IF(AN18&lt;5,AM18,0)</f>
        <v>12.4</v>
      </c>
      <c r="AP18" s="17">
        <f t="shared" si="30"/>
        <v>10.5</v>
      </c>
      <c r="AQ18" s="16">
        <f t="shared" si="31"/>
        <v>4</v>
      </c>
      <c r="AR18" s="17">
        <f t="shared" si="32"/>
        <v>10.5</v>
      </c>
      <c r="AS18" s="19">
        <f t="shared" si="33"/>
        <v>10</v>
      </c>
      <c r="AT18" s="18">
        <f t="shared" si="34"/>
        <v>4</v>
      </c>
      <c r="AU18" s="19">
        <f t="shared" si="35"/>
        <v>10</v>
      </c>
      <c r="AV18" s="21">
        <f t="shared" si="36"/>
        <v>10.8</v>
      </c>
      <c r="AW18" s="20">
        <f t="shared" si="37"/>
        <v>2</v>
      </c>
      <c r="AX18" s="21">
        <f t="shared" si="38"/>
        <v>10.8</v>
      </c>
      <c r="AY18" s="3"/>
      <c r="AZ18" s="3"/>
    </row>
    <row r="19" spans="1:52" x14ac:dyDescent="0.25">
      <c r="A19" s="6">
        <v>15</v>
      </c>
      <c r="B19" s="6" t="s">
        <v>244</v>
      </c>
      <c r="C19" s="6" t="s">
        <v>57</v>
      </c>
      <c r="D19" s="6" t="s">
        <v>58</v>
      </c>
      <c r="E19" s="12">
        <v>3</v>
      </c>
      <c r="F19" s="12">
        <v>0.7</v>
      </c>
      <c r="G19" s="12">
        <v>0.7</v>
      </c>
      <c r="H19" s="12">
        <v>0</v>
      </c>
      <c r="I19" s="15">
        <f t="shared" si="22"/>
        <v>12.3</v>
      </c>
      <c r="J19" s="12">
        <v>0</v>
      </c>
      <c r="K19" s="12">
        <v>0</v>
      </c>
      <c r="L19" s="12">
        <v>0</v>
      </c>
      <c r="M19" s="12">
        <v>0</v>
      </c>
      <c r="N19" s="15">
        <f t="shared" si="23"/>
        <v>10</v>
      </c>
      <c r="O19" s="15">
        <f t="shared" si="24"/>
        <v>12.3</v>
      </c>
      <c r="P19" s="3"/>
      <c r="Q19" s="12">
        <v>2.2999999999999998</v>
      </c>
      <c r="R19" s="12">
        <v>1.9</v>
      </c>
      <c r="S19" s="12">
        <v>2</v>
      </c>
      <c r="T19" s="12">
        <v>0</v>
      </c>
      <c r="U19" s="17">
        <f t="shared" si="25"/>
        <v>10.350000000000001</v>
      </c>
      <c r="V19" s="3"/>
      <c r="W19" s="12">
        <v>2.6</v>
      </c>
      <c r="X19" s="12">
        <v>3</v>
      </c>
      <c r="Y19" s="12">
        <v>2.8</v>
      </c>
      <c r="Z19" s="12">
        <v>0</v>
      </c>
      <c r="AA19" s="19">
        <f t="shared" si="26"/>
        <v>9.6999999999999993</v>
      </c>
      <c r="AB19" s="3"/>
      <c r="AC19" s="12">
        <v>3</v>
      </c>
      <c r="AD19" s="12">
        <v>2.2999999999999998</v>
      </c>
      <c r="AE19" s="12">
        <v>2.2000000000000002</v>
      </c>
      <c r="AF19" s="12">
        <v>0</v>
      </c>
      <c r="AG19" s="21">
        <f t="shared" si="27"/>
        <v>10.75</v>
      </c>
      <c r="AH19" s="3"/>
      <c r="AI19" s="13">
        <f t="shared" si="28"/>
        <v>43.1</v>
      </c>
      <c r="AJ19" s="3"/>
      <c r="AK19" s="70"/>
      <c r="AL19" s="72"/>
      <c r="AM19" s="15">
        <f t="shared" si="29"/>
        <v>12.3</v>
      </c>
      <c r="AN19" s="14">
        <f t="shared" si="39"/>
        <v>4</v>
      </c>
      <c r="AO19" s="15">
        <f t="shared" si="40"/>
        <v>12.3</v>
      </c>
      <c r="AP19" s="17">
        <f t="shared" si="30"/>
        <v>10.350000000000001</v>
      </c>
      <c r="AQ19" s="16">
        <f t="shared" si="31"/>
        <v>5</v>
      </c>
      <c r="AR19" s="17">
        <f t="shared" si="32"/>
        <v>0</v>
      </c>
      <c r="AS19" s="19">
        <f t="shared" si="33"/>
        <v>9.6999999999999993</v>
      </c>
      <c r="AT19" s="18">
        <f t="shared" si="34"/>
        <v>6</v>
      </c>
      <c r="AU19" s="19">
        <f t="shared" si="35"/>
        <v>0</v>
      </c>
      <c r="AV19" s="21">
        <f t="shared" si="36"/>
        <v>10.75</v>
      </c>
      <c r="AW19" s="20">
        <f t="shared" si="37"/>
        <v>3</v>
      </c>
      <c r="AX19" s="21">
        <f t="shared" si="38"/>
        <v>10.75</v>
      </c>
      <c r="AY19" s="3"/>
      <c r="AZ19" s="3"/>
    </row>
    <row r="20" spans="1:52" x14ac:dyDescent="0.25">
      <c r="A20" s="6">
        <v>16</v>
      </c>
      <c r="B20" s="6" t="s">
        <v>62</v>
      </c>
      <c r="C20" s="6" t="s">
        <v>57</v>
      </c>
      <c r="D20" s="6" t="s">
        <v>58</v>
      </c>
      <c r="E20" s="12">
        <v>3</v>
      </c>
      <c r="F20" s="12">
        <v>0.5</v>
      </c>
      <c r="G20" s="12">
        <v>0.5</v>
      </c>
      <c r="H20" s="12">
        <v>0</v>
      </c>
      <c r="I20" s="15">
        <f t="shared" si="22"/>
        <v>12.5</v>
      </c>
      <c r="J20" s="12">
        <v>0</v>
      </c>
      <c r="K20" s="12">
        <v>0</v>
      </c>
      <c r="L20" s="12">
        <v>0</v>
      </c>
      <c r="M20" s="12">
        <v>0</v>
      </c>
      <c r="N20" s="15">
        <f t="shared" si="23"/>
        <v>10</v>
      </c>
      <c r="O20" s="15">
        <f t="shared" si="24"/>
        <v>12.5</v>
      </c>
      <c r="P20" s="3"/>
      <c r="Q20" s="12">
        <v>2.5</v>
      </c>
      <c r="R20" s="12">
        <v>1.6</v>
      </c>
      <c r="S20" s="12">
        <v>1.6</v>
      </c>
      <c r="T20" s="12">
        <v>0</v>
      </c>
      <c r="U20" s="17">
        <f t="shared" si="25"/>
        <v>10.9</v>
      </c>
      <c r="V20" s="3"/>
      <c r="W20" s="12">
        <v>2.6</v>
      </c>
      <c r="X20" s="12">
        <v>1.5</v>
      </c>
      <c r="Y20" s="12">
        <v>1.6</v>
      </c>
      <c r="Z20" s="12">
        <v>0</v>
      </c>
      <c r="AA20" s="19">
        <f t="shared" si="26"/>
        <v>11.049999999999999</v>
      </c>
      <c r="AB20" s="3"/>
      <c r="AC20" s="12">
        <v>3</v>
      </c>
      <c r="AD20" s="12">
        <v>2.2000000000000002</v>
      </c>
      <c r="AE20" s="12">
        <v>2.4</v>
      </c>
      <c r="AF20" s="12">
        <v>0</v>
      </c>
      <c r="AG20" s="21">
        <f t="shared" si="27"/>
        <v>10.7</v>
      </c>
      <c r="AH20" s="3"/>
      <c r="AI20" s="13">
        <f t="shared" si="28"/>
        <v>45.149999999999991</v>
      </c>
      <c r="AJ20" s="3"/>
      <c r="AK20" s="70"/>
      <c r="AL20" s="72"/>
      <c r="AM20" s="15">
        <f t="shared" si="29"/>
        <v>12.5</v>
      </c>
      <c r="AN20" s="14">
        <f t="shared" si="39"/>
        <v>1</v>
      </c>
      <c r="AO20" s="15">
        <f t="shared" si="40"/>
        <v>12.5</v>
      </c>
      <c r="AP20" s="17">
        <f t="shared" si="30"/>
        <v>10.9</v>
      </c>
      <c r="AQ20" s="16">
        <f t="shared" si="31"/>
        <v>3</v>
      </c>
      <c r="AR20" s="17">
        <f t="shared" si="32"/>
        <v>10.9</v>
      </c>
      <c r="AS20" s="19">
        <f t="shared" si="33"/>
        <v>11.049999999999999</v>
      </c>
      <c r="AT20" s="18">
        <f t="shared" si="34"/>
        <v>2</v>
      </c>
      <c r="AU20" s="19">
        <f t="shared" si="35"/>
        <v>11.049999999999999</v>
      </c>
      <c r="AV20" s="21">
        <f t="shared" si="36"/>
        <v>10.7</v>
      </c>
      <c r="AW20" s="20">
        <f t="shared" si="37"/>
        <v>4</v>
      </c>
      <c r="AX20" s="21">
        <f t="shared" si="38"/>
        <v>10.7</v>
      </c>
      <c r="AY20" s="3"/>
      <c r="AZ20" s="3"/>
    </row>
    <row r="21" spans="1:52" x14ac:dyDescent="0.25">
      <c r="A21" s="6">
        <v>17</v>
      </c>
      <c r="B21" s="6" t="s">
        <v>63</v>
      </c>
      <c r="C21" s="6" t="s">
        <v>57</v>
      </c>
      <c r="D21" s="6" t="s">
        <v>58</v>
      </c>
      <c r="E21" s="12">
        <v>3</v>
      </c>
      <c r="F21" s="12">
        <v>0.8</v>
      </c>
      <c r="G21" s="12">
        <v>0.8</v>
      </c>
      <c r="H21" s="12">
        <v>0</v>
      </c>
      <c r="I21" s="15">
        <f t="shared" si="22"/>
        <v>12.2</v>
      </c>
      <c r="J21" s="12">
        <v>0</v>
      </c>
      <c r="K21" s="12">
        <v>0</v>
      </c>
      <c r="L21" s="12">
        <v>0</v>
      </c>
      <c r="M21" s="12">
        <v>0</v>
      </c>
      <c r="N21" s="15">
        <f t="shared" si="23"/>
        <v>10</v>
      </c>
      <c r="O21" s="15">
        <f t="shared" si="24"/>
        <v>12.2</v>
      </c>
      <c r="P21" s="3"/>
      <c r="Q21" s="12">
        <v>2.5</v>
      </c>
      <c r="R21" s="12">
        <v>1.5</v>
      </c>
      <c r="S21" s="12">
        <v>1.4</v>
      </c>
      <c r="T21" s="12">
        <v>0</v>
      </c>
      <c r="U21" s="17">
        <f t="shared" si="25"/>
        <v>11.05</v>
      </c>
      <c r="V21" s="3"/>
      <c r="W21" s="12">
        <v>2.8</v>
      </c>
      <c r="X21" s="12">
        <v>2</v>
      </c>
      <c r="Y21" s="12">
        <v>1.9</v>
      </c>
      <c r="Z21" s="12">
        <v>0</v>
      </c>
      <c r="AA21" s="19">
        <f t="shared" si="26"/>
        <v>10.850000000000001</v>
      </c>
      <c r="AB21" s="3"/>
      <c r="AC21" s="12">
        <v>3</v>
      </c>
      <c r="AD21" s="12">
        <v>2.2999999999999998</v>
      </c>
      <c r="AE21" s="12">
        <v>2.5</v>
      </c>
      <c r="AF21" s="12">
        <v>0</v>
      </c>
      <c r="AG21" s="21">
        <f t="shared" si="27"/>
        <v>10.6</v>
      </c>
      <c r="AH21" s="3"/>
      <c r="AI21" s="13">
        <f t="shared" si="28"/>
        <v>44.7</v>
      </c>
      <c r="AJ21" s="3"/>
      <c r="AK21" s="70"/>
      <c r="AL21" s="72"/>
      <c r="AM21" s="15">
        <f t="shared" si="29"/>
        <v>12.2</v>
      </c>
      <c r="AN21" s="14">
        <f t="shared" si="39"/>
        <v>5</v>
      </c>
      <c r="AO21" s="15">
        <f t="shared" si="40"/>
        <v>0</v>
      </c>
      <c r="AP21" s="17">
        <f t="shared" si="30"/>
        <v>11.05</v>
      </c>
      <c r="AQ21" s="16">
        <f t="shared" si="31"/>
        <v>1</v>
      </c>
      <c r="AR21" s="17">
        <f t="shared" si="32"/>
        <v>11.05</v>
      </c>
      <c r="AS21" s="19">
        <f t="shared" si="33"/>
        <v>10.850000000000001</v>
      </c>
      <c r="AT21" s="18">
        <f t="shared" si="34"/>
        <v>3</v>
      </c>
      <c r="AU21" s="19">
        <f t="shared" si="35"/>
        <v>10.850000000000001</v>
      </c>
      <c r="AV21" s="21">
        <f t="shared" si="36"/>
        <v>10.6</v>
      </c>
      <c r="AW21" s="20">
        <f t="shared" si="37"/>
        <v>5</v>
      </c>
      <c r="AX21" s="21">
        <f t="shared" si="38"/>
        <v>0</v>
      </c>
      <c r="AY21" s="3"/>
      <c r="AZ21" s="3"/>
    </row>
    <row r="22" spans="1:52" x14ac:dyDescent="0.25">
      <c r="A22" s="6">
        <v>18</v>
      </c>
      <c r="B22" s="6" t="s">
        <v>64</v>
      </c>
      <c r="C22" s="6" t="s">
        <v>57</v>
      </c>
      <c r="D22" s="6" t="s">
        <v>58</v>
      </c>
      <c r="E22" s="12">
        <v>3</v>
      </c>
      <c r="F22" s="12">
        <v>1.1000000000000001</v>
      </c>
      <c r="G22" s="12">
        <v>1</v>
      </c>
      <c r="H22" s="12">
        <v>0</v>
      </c>
      <c r="I22" s="15">
        <f t="shared" si="22"/>
        <v>11.95</v>
      </c>
      <c r="J22" s="12">
        <v>0</v>
      </c>
      <c r="K22" s="12">
        <v>0</v>
      </c>
      <c r="L22" s="12">
        <v>0</v>
      </c>
      <c r="M22" s="12">
        <v>0</v>
      </c>
      <c r="N22" s="15">
        <f t="shared" si="23"/>
        <v>10</v>
      </c>
      <c r="O22" s="15">
        <f t="shared" si="24"/>
        <v>11.95</v>
      </c>
      <c r="P22" s="3"/>
      <c r="Q22" s="12">
        <v>2.2000000000000002</v>
      </c>
      <c r="R22" s="12">
        <v>2.2000000000000002</v>
      </c>
      <c r="S22" s="12">
        <v>1.8</v>
      </c>
      <c r="T22" s="12">
        <v>0</v>
      </c>
      <c r="U22" s="17">
        <f t="shared" si="25"/>
        <v>10.199999999999999</v>
      </c>
      <c r="V22" s="3"/>
      <c r="W22" s="12">
        <v>2.6</v>
      </c>
      <c r="X22" s="12">
        <v>2.8</v>
      </c>
      <c r="Y22" s="12">
        <v>2.9</v>
      </c>
      <c r="Z22" s="12">
        <v>0</v>
      </c>
      <c r="AA22" s="19">
        <f t="shared" si="26"/>
        <v>9.75</v>
      </c>
      <c r="AB22" s="3"/>
      <c r="AC22" s="12">
        <v>3</v>
      </c>
      <c r="AD22" s="12">
        <v>2.6</v>
      </c>
      <c r="AE22" s="12">
        <v>2.6</v>
      </c>
      <c r="AF22" s="12">
        <v>0</v>
      </c>
      <c r="AG22" s="21">
        <f t="shared" si="27"/>
        <v>10.4</v>
      </c>
      <c r="AH22" s="3"/>
      <c r="AI22" s="13">
        <f t="shared" si="28"/>
        <v>42.3</v>
      </c>
      <c r="AJ22" s="3"/>
      <c r="AK22" s="70"/>
      <c r="AL22" s="72"/>
      <c r="AM22" s="15">
        <f t="shared" si="29"/>
        <v>11.95</v>
      </c>
      <c r="AN22" s="14">
        <f t="shared" si="39"/>
        <v>6</v>
      </c>
      <c r="AO22" s="15">
        <f t="shared" si="40"/>
        <v>0</v>
      </c>
      <c r="AP22" s="17">
        <f t="shared" si="30"/>
        <v>10.199999999999999</v>
      </c>
      <c r="AQ22" s="16">
        <f t="shared" si="31"/>
        <v>6</v>
      </c>
      <c r="AR22" s="17">
        <f t="shared" si="32"/>
        <v>0</v>
      </c>
      <c r="AS22" s="19">
        <f t="shared" si="33"/>
        <v>9.75</v>
      </c>
      <c r="AT22" s="18">
        <f t="shared" si="34"/>
        <v>5</v>
      </c>
      <c r="AU22" s="19">
        <f t="shared" si="35"/>
        <v>0</v>
      </c>
      <c r="AV22" s="21">
        <f t="shared" si="36"/>
        <v>10.4</v>
      </c>
      <c r="AW22" s="20">
        <f t="shared" si="37"/>
        <v>6</v>
      </c>
      <c r="AX22" s="21">
        <f t="shared" si="38"/>
        <v>0</v>
      </c>
      <c r="AY22" s="3"/>
      <c r="AZ22" s="3"/>
    </row>
    <row r="23" spans="1:52" x14ac:dyDescent="0.25">
      <c r="A23" s="6"/>
      <c r="B23" s="6"/>
      <c r="C23" s="6"/>
      <c r="D23" s="6"/>
      <c r="E23" s="45" t="s">
        <v>95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  <c r="Q23" s="48" t="s">
        <v>96</v>
      </c>
      <c r="R23" s="49"/>
      <c r="S23" s="49"/>
      <c r="T23" s="49"/>
      <c r="U23" s="49"/>
      <c r="V23" s="50"/>
      <c r="W23" s="51" t="s">
        <v>97</v>
      </c>
      <c r="X23" s="52"/>
      <c r="Y23" s="52"/>
      <c r="Z23" s="52"/>
      <c r="AA23" s="52"/>
      <c r="AB23" s="53"/>
      <c r="AC23" s="54" t="s">
        <v>98</v>
      </c>
      <c r="AD23" s="55"/>
      <c r="AE23" s="55"/>
      <c r="AF23" s="55"/>
      <c r="AG23" s="55"/>
      <c r="AH23" s="56"/>
      <c r="AI23" s="57" t="s">
        <v>277</v>
      </c>
      <c r="AJ23" s="58"/>
      <c r="AK23" s="70"/>
      <c r="AL23" s="72"/>
      <c r="AM23" s="14"/>
      <c r="AN23" s="14"/>
      <c r="AO23" s="15">
        <f>SUM(AO17:AO22)</f>
        <v>49.7</v>
      </c>
      <c r="AP23" s="16"/>
      <c r="AQ23" s="16"/>
      <c r="AR23" s="17">
        <f>SUM(AR17:AR22)</f>
        <v>43.5</v>
      </c>
      <c r="AS23" s="18"/>
      <c r="AT23" s="18"/>
      <c r="AU23" s="19">
        <f>SUM(AU17:AU22)</f>
        <v>43.35</v>
      </c>
      <c r="AV23" s="20"/>
      <c r="AW23" s="20"/>
      <c r="AX23" s="21">
        <f>SUM(AX17:AX22)</f>
        <v>43.75</v>
      </c>
      <c r="AY23" s="13">
        <f>SUM(AO23:AX23)</f>
        <v>180.3</v>
      </c>
      <c r="AZ23" s="3">
        <f>_xlfn.RANK.EQ(AY23,(AY$9:AY$38),0)</f>
        <v>1</v>
      </c>
    </row>
    <row r="24" spans="1:52" x14ac:dyDescent="0.25">
      <c r="A24" s="6"/>
      <c r="B24" s="32" t="s">
        <v>99</v>
      </c>
      <c r="C24" s="6"/>
      <c r="D24" s="6"/>
      <c r="E24" s="3" t="s">
        <v>270</v>
      </c>
      <c r="F24" s="3" t="s">
        <v>271</v>
      </c>
      <c r="G24" s="3" t="s">
        <v>247</v>
      </c>
      <c r="H24" s="3" t="s">
        <v>272</v>
      </c>
      <c r="I24" s="14" t="s">
        <v>275</v>
      </c>
      <c r="J24" s="3" t="s">
        <v>270</v>
      </c>
      <c r="K24" s="3" t="s">
        <v>271</v>
      </c>
      <c r="L24" s="3" t="s">
        <v>247</v>
      </c>
      <c r="M24" s="3" t="s">
        <v>272</v>
      </c>
      <c r="N24" s="14" t="s">
        <v>276</v>
      </c>
      <c r="O24" s="14" t="s">
        <v>95</v>
      </c>
      <c r="P24" s="3" t="s">
        <v>267</v>
      </c>
      <c r="Q24" s="3" t="s">
        <v>270</v>
      </c>
      <c r="R24" s="3" t="s">
        <v>271</v>
      </c>
      <c r="S24" s="3" t="s">
        <v>247</v>
      </c>
      <c r="T24" s="3" t="s">
        <v>272</v>
      </c>
      <c r="U24" s="16" t="s">
        <v>96</v>
      </c>
      <c r="V24" s="3" t="s">
        <v>267</v>
      </c>
      <c r="W24" s="3" t="s">
        <v>270</v>
      </c>
      <c r="X24" s="3" t="s">
        <v>271</v>
      </c>
      <c r="Y24" s="3" t="s">
        <v>247</v>
      </c>
      <c r="Z24" s="3" t="s">
        <v>272</v>
      </c>
      <c r="AA24" s="18" t="s">
        <v>97</v>
      </c>
      <c r="AB24" s="3" t="s">
        <v>267</v>
      </c>
      <c r="AC24" s="3" t="s">
        <v>270</v>
      </c>
      <c r="AD24" s="3" t="s">
        <v>271</v>
      </c>
      <c r="AE24" s="3" t="s">
        <v>247</v>
      </c>
      <c r="AF24" s="3" t="s">
        <v>272</v>
      </c>
      <c r="AG24" s="20" t="s">
        <v>273</v>
      </c>
      <c r="AH24" s="3" t="s">
        <v>267</v>
      </c>
      <c r="AI24" s="3" t="s">
        <v>274</v>
      </c>
      <c r="AJ24" s="3" t="s">
        <v>267</v>
      </c>
      <c r="AK24" s="70"/>
      <c r="AL24" s="72"/>
      <c r="AM24" s="63" t="s">
        <v>99</v>
      </c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5"/>
    </row>
    <row r="25" spans="1:52" x14ac:dyDescent="0.25">
      <c r="A25" s="6">
        <v>24</v>
      </c>
      <c r="B25" s="6" t="s">
        <v>70</v>
      </c>
      <c r="C25" s="6" t="s">
        <v>71</v>
      </c>
      <c r="D25" s="6" t="s">
        <v>58</v>
      </c>
      <c r="E25" s="12">
        <v>3</v>
      </c>
      <c r="F25" s="12">
        <v>1</v>
      </c>
      <c r="G25" s="12">
        <v>1</v>
      </c>
      <c r="H25" s="12">
        <v>0</v>
      </c>
      <c r="I25" s="15">
        <f t="shared" ref="I25:I29" si="41">E25+10-((F25+G25)/2)-H25</f>
        <v>12</v>
      </c>
      <c r="J25" s="12">
        <v>0</v>
      </c>
      <c r="K25" s="12">
        <v>0</v>
      </c>
      <c r="L25" s="12">
        <v>0</v>
      </c>
      <c r="M25" s="12">
        <v>0</v>
      </c>
      <c r="N25" s="15">
        <f t="shared" ref="N25:N29" si="42">J25+10-((K25+L25)/2)-M25</f>
        <v>10</v>
      </c>
      <c r="O25" s="15">
        <f t="shared" ref="O25:O29" si="43">IF(I25&gt;N25,I25,N25)</f>
        <v>12</v>
      </c>
      <c r="P25" s="3"/>
      <c r="Q25" s="12">
        <v>2.5</v>
      </c>
      <c r="R25" s="12">
        <v>1</v>
      </c>
      <c r="S25" s="12">
        <v>1</v>
      </c>
      <c r="T25" s="12">
        <v>0</v>
      </c>
      <c r="U25" s="17">
        <f t="shared" ref="U25:U29" si="44">Q25+10-((R25+S25)/2)-T25</f>
        <v>11.5</v>
      </c>
      <c r="V25" s="3"/>
      <c r="W25" s="12">
        <v>2.6</v>
      </c>
      <c r="X25" s="12">
        <v>2.4</v>
      </c>
      <c r="Y25" s="12">
        <v>2.8</v>
      </c>
      <c r="Z25" s="12">
        <v>0</v>
      </c>
      <c r="AA25" s="19">
        <f t="shared" ref="AA25:AA29" si="45">W25+10-((X25+Y25)/2)-Z25</f>
        <v>10</v>
      </c>
      <c r="AB25" s="3"/>
      <c r="AC25" s="12">
        <v>2.9</v>
      </c>
      <c r="AD25" s="12">
        <v>2.2999999999999998</v>
      </c>
      <c r="AE25" s="12">
        <v>2.2999999999999998</v>
      </c>
      <c r="AF25" s="12">
        <v>0</v>
      </c>
      <c r="AG25" s="21">
        <f t="shared" ref="AG25:AG29" si="46">AC25+10-((AD25+AE25)/2)-AF25</f>
        <v>10.600000000000001</v>
      </c>
      <c r="AH25" s="3"/>
      <c r="AI25" s="13">
        <f t="shared" ref="AI25:AI29" si="47">O25+U25+AA25+AG25</f>
        <v>44.1</v>
      </c>
      <c r="AJ25" s="3"/>
      <c r="AK25" s="70"/>
      <c r="AL25" s="72"/>
      <c r="AM25" s="15">
        <f t="shared" ref="AM25:AM29" si="48">O25</f>
        <v>12</v>
      </c>
      <c r="AN25" s="14">
        <f>_xlfn.RANK.EQ(AM25,(AM$25:AM$29),0)</f>
        <v>3</v>
      </c>
      <c r="AO25" s="15">
        <f t="shared" ref="AO25:AO29" si="49">IF(AN25&lt;5,AM25,0)</f>
        <v>12</v>
      </c>
      <c r="AP25" s="17">
        <f t="shared" ref="AP25:AP29" si="50">U25</f>
        <v>11.5</v>
      </c>
      <c r="AQ25" s="16">
        <f t="shared" ref="AQ25:AQ29" si="51">_xlfn.RANK.EQ(AP25,(AP$25:AP$29),0)</f>
        <v>2</v>
      </c>
      <c r="AR25" s="17">
        <f t="shared" ref="AR25:AR29" si="52">IF(AQ25&lt;5,AP25,0)</f>
        <v>11.5</v>
      </c>
      <c r="AS25" s="19">
        <f t="shared" ref="AS25:AS29" si="53">AA25</f>
        <v>10</v>
      </c>
      <c r="AT25" s="18">
        <f t="shared" ref="AT25:AT29" si="54">_xlfn.RANK.EQ(AS25,(AS$25:AS$29),0)</f>
        <v>4</v>
      </c>
      <c r="AU25" s="19">
        <f t="shared" ref="AU25:AU29" si="55">IF(AT25&lt;5,AS25,0)</f>
        <v>10</v>
      </c>
      <c r="AV25" s="21">
        <f t="shared" ref="AV25:AV29" si="56">AG25</f>
        <v>10.600000000000001</v>
      </c>
      <c r="AW25" s="20">
        <f t="shared" ref="AW25:AW29" si="57">_xlfn.RANK.EQ(AV25,(AV$25:AV$29),0)</f>
        <v>4</v>
      </c>
      <c r="AX25" s="21">
        <f t="shared" ref="AX25:AX29" si="58">IF(AW25&lt;5,AV25,0)</f>
        <v>10.600000000000001</v>
      </c>
      <c r="AY25" s="3"/>
      <c r="AZ25" s="3"/>
    </row>
    <row r="26" spans="1:52" x14ac:dyDescent="0.25">
      <c r="A26" s="6">
        <v>25</v>
      </c>
      <c r="B26" s="6" t="s">
        <v>72</v>
      </c>
      <c r="C26" s="6" t="s">
        <v>71</v>
      </c>
      <c r="D26" s="6" t="s">
        <v>58</v>
      </c>
      <c r="E26" s="12">
        <v>3</v>
      </c>
      <c r="F26" s="12">
        <v>0</v>
      </c>
      <c r="G26" s="12">
        <v>0</v>
      </c>
      <c r="H26" s="12">
        <v>0</v>
      </c>
      <c r="I26" s="15">
        <f t="shared" si="41"/>
        <v>13</v>
      </c>
      <c r="J26" s="12">
        <v>0</v>
      </c>
      <c r="K26" s="12">
        <v>0</v>
      </c>
      <c r="L26" s="12">
        <v>0</v>
      </c>
      <c r="M26" s="12">
        <v>0</v>
      </c>
      <c r="N26" s="15">
        <f t="shared" si="42"/>
        <v>10</v>
      </c>
      <c r="O26" s="15">
        <f t="shared" si="43"/>
        <v>13</v>
      </c>
      <c r="P26" s="3"/>
      <c r="Q26" s="12">
        <v>2.5</v>
      </c>
      <c r="R26" s="12">
        <v>1.3</v>
      </c>
      <c r="S26" s="12">
        <v>1.5</v>
      </c>
      <c r="T26" s="12">
        <v>0</v>
      </c>
      <c r="U26" s="17">
        <f t="shared" si="44"/>
        <v>11.1</v>
      </c>
      <c r="V26" s="3"/>
      <c r="W26" s="12">
        <v>2.1</v>
      </c>
      <c r="X26" s="12">
        <v>1.6</v>
      </c>
      <c r="Y26" s="12">
        <v>2</v>
      </c>
      <c r="Z26" s="12">
        <v>0</v>
      </c>
      <c r="AA26" s="19">
        <f t="shared" si="45"/>
        <v>10.299999999999999</v>
      </c>
      <c r="AB26" s="3"/>
      <c r="AC26" s="12">
        <v>3</v>
      </c>
      <c r="AD26" s="12">
        <v>1.5</v>
      </c>
      <c r="AE26" s="12">
        <v>1.4</v>
      </c>
      <c r="AF26" s="12">
        <v>0</v>
      </c>
      <c r="AG26" s="21">
        <f t="shared" si="46"/>
        <v>11.55</v>
      </c>
      <c r="AH26" s="3"/>
      <c r="AI26" s="13">
        <f t="shared" si="47"/>
        <v>45.95</v>
      </c>
      <c r="AJ26" s="3"/>
      <c r="AK26" s="70"/>
      <c r="AL26" s="72"/>
      <c r="AM26" s="15">
        <f t="shared" si="48"/>
        <v>13</v>
      </c>
      <c r="AN26" s="14">
        <f t="shared" ref="AN26:AN29" si="59">_xlfn.RANK.EQ(AM26,(AM$25:AM$29),0)</f>
        <v>1</v>
      </c>
      <c r="AO26" s="15">
        <f t="shared" si="49"/>
        <v>13</v>
      </c>
      <c r="AP26" s="17">
        <f t="shared" si="50"/>
        <v>11.1</v>
      </c>
      <c r="AQ26" s="16">
        <f t="shared" si="51"/>
        <v>3</v>
      </c>
      <c r="AR26" s="17">
        <f t="shared" si="52"/>
        <v>11.1</v>
      </c>
      <c r="AS26" s="19">
        <f t="shared" si="53"/>
        <v>10.299999999999999</v>
      </c>
      <c r="AT26" s="18">
        <f t="shared" si="54"/>
        <v>3</v>
      </c>
      <c r="AU26" s="19">
        <f t="shared" si="55"/>
        <v>10.299999999999999</v>
      </c>
      <c r="AV26" s="21">
        <f t="shared" si="56"/>
        <v>11.55</v>
      </c>
      <c r="AW26" s="20">
        <f t="shared" si="57"/>
        <v>2</v>
      </c>
      <c r="AX26" s="21">
        <f t="shared" si="58"/>
        <v>11.55</v>
      </c>
      <c r="AY26" s="3"/>
      <c r="AZ26" s="3"/>
    </row>
    <row r="27" spans="1:52" x14ac:dyDescent="0.25">
      <c r="A27" s="6">
        <v>26</v>
      </c>
      <c r="B27" s="6" t="s">
        <v>73</v>
      </c>
      <c r="C27" s="6" t="s">
        <v>71</v>
      </c>
      <c r="D27" s="6" t="s">
        <v>58</v>
      </c>
      <c r="E27" s="12">
        <v>0</v>
      </c>
      <c r="F27" s="12">
        <v>10</v>
      </c>
      <c r="G27" s="12">
        <v>10</v>
      </c>
      <c r="H27" s="12">
        <v>0</v>
      </c>
      <c r="I27" s="15">
        <f t="shared" si="41"/>
        <v>0</v>
      </c>
      <c r="J27" s="12">
        <v>0</v>
      </c>
      <c r="K27" s="12">
        <v>0</v>
      </c>
      <c r="L27" s="12">
        <v>0</v>
      </c>
      <c r="M27" s="12">
        <v>0</v>
      </c>
      <c r="N27" s="15">
        <f t="shared" si="42"/>
        <v>10</v>
      </c>
      <c r="O27" s="15">
        <f t="shared" si="43"/>
        <v>10</v>
      </c>
      <c r="P27" s="3"/>
      <c r="Q27" s="12">
        <v>0</v>
      </c>
      <c r="R27" s="12">
        <v>10</v>
      </c>
      <c r="S27" s="12">
        <v>10</v>
      </c>
      <c r="T27" s="12">
        <v>0</v>
      </c>
      <c r="U27" s="17">
        <f t="shared" si="44"/>
        <v>0</v>
      </c>
      <c r="V27" s="3"/>
      <c r="W27" s="12">
        <v>2.8</v>
      </c>
      <c r="X27" s="12">
        <v>2.1</v>
      </c>
      <c r="Y27" s="12">
        <v>2</v>
      </c>
      <c r="Z27" s="12">
        <v>0</v>
      </c>
      <c r="AA27" s="19">
        <f t="shared" si="45"/>
        <v>10.75</v>
      </c>
      <c r="AB27" s="3"/>
      <c r="AC27" s="12">
        <v>2.4</v>
      </c>
      <c r="AD27" s="12">
        <v>1.7</v>
      </c>
      <c r="AE27" s="12">
        <v>1.7</v>
      </c>
      <c r="AF27" s="12">
        <v>0</v>
      </c>
      <c r="AG27" s="21">
        <f t="shared" si="46"/>
        <v>10.700000000000001</v>
      </c>
      <c r="AH27" s="3"/>
      <c r="AI27" s="13">
        <f t="shared" si="47"/>
        <v>31.450000000000003</v>
      </c>
      <c r="AJ27" s="3"/>
      <c r="AK27" s="70"/>
      <c r="AL27" s="72"/>
      <c r="AM27" s="15">
        <f t="shared" si="48"/>
        <v>10</v>
      </c>
      <c r="AN27" s="14">
        <f t="shared" si="59"/>
        <v>4</v>
      </c>
      <c r="AO27" s="15">
        <f t="shared" si="49"/>
        <v>10</v>
      </c>
      <c r="AP27" s="17">
        <f t="shared" si="50"/>
        <v>0</v>
      </c>
      <c r="AQ27" s="16">
        <f t="shared" si="51"/>
        <v>4</v>
      </c>
      <c r="AR27" s="17">
        <f t="shared" si="52"/>
        <v>0</v>
      </c>
      <c r="AS27" s="19">
        <f t="shared" si="53"/>
        <v>10.75</v>
      </c>
      <c r="AT27" s="18">
        <f t="shared" si="54"/>
        <v>2</v>
      </c>
      <c r="AU27" s="19">
        <f t="shared" si="55"/>
        <v>10.75</v>
      </c>
      <c r="AV27" s="21">
        <f t="shared" si="56"/>
        <v>10.700000000000001</v>
      </c>
      <c r="AW27" s="20">
        <f t="shared" si="57"/>
        <v>3</v>
      </c>
      <c r="AX27" s="21">
        <f t="shared" si="58"/>
        <v>10.700000000000001</v>
      </c>
      <c r="AY27" s="3"/>
      <c r="AZ27" s="3"/>
    </row>
    <row r="28" spans="1:52" x14ac:dyDescent="0.25">
      <c r="A28" s="6">
        <v>27</v>
      </c>
      <c r="B28" s="6" t="s">
        <v>74</v>
      </c>
      <c r="C28" s="6" t="s">
        <v>71</v>
      </c>
      <c r="D28" s="6" t="s">
        <v>58</v>
      </c>
      <c r="E28" s="12">
        <v>0</v>
      </c>
      <c r="F28" s="12">
        <v>0</v>
      </c>
      <c r="G28" s="12">
        <v>0</v>
      </c>
      <c r="H28" s="12">
        <v>0</v>
      </c>
      <c r="I28" s="15">
        <v>0</v>
      </c>
      <c r="J28" s="12">
        <v>0</v>
      </c>
      <c r="K28" s="12">
        <v>0</v>
      </c>
      <c r="L28" s="12">
        <v>0</v>
      </c>
      <c r="M28" s="12">
        <v>0</v>
      </c>
      <c r="N28" s="15">
        <v>0</v>
      </c>
      <c r="O28" s="15">
        <v>0</v>
      </c>
      <c r="P28" s="3"/>
      <c r="Q28" s="12">
        <v>0</v>
      </c>
      <c r="R28" s="12">
        <v>0</v>
      </c>
      <c r="S28" s="12">
        <v>0</v>
      </c>
      <c r="T28" s="12">
        <v>0</v>
      </c>
      <c r="U28" s="17">
        <v>0</v>
      </c>
      <c r="V28" s="3"/>
      <c r="W28" s="12">
        <v>0</v>
      </c>
      <c r="X28" s="12">
        <v>0</v>
      </c>
      <c r="Y28" s="12">
        <v>0</v>
      </c>
      <c r="Z28" s="12">
        <v>0</v>
      </c>
      <c r="AA28" s="19">
        <v>0</v>
      </c>
      <c r="AB28" s="3"/>
      <c r="AC28" s="12">
        <v>0</v>
      </c>
      <c r="AD28" s="12">
        <v>0</v>
      </c>
      <c r="AE28" s="12">
        <v>0</v>
      </c>
      <c r="AF28" s="12">
        <v>0</v>
      </c>
      <c r="AG28" s="21">
        <v>0</v>
      </c>
      <c r="AH28" s="3"/>
      <c r="AI28" s="13">
        <f t="shared" si="47"/>
        <v>0</v>
      </c>
      <c r="AJ28" s="3"/>
      <c r="AK28" s="70"/>
      <c r="AL28" s="72"/>
      <c r="AM28" s="15">
        <f t="shared" si="48"/>
        <v>0</v>
      </c>
      <c r="AN28" s="14">
        <f t="shared" si="59"/>
        <v>5</v>
      </c>
      <c r="AO28" s="15">
        <f t="shared" si="49"/>
        <v>0</v>
      </c>
      <c r="AP28" s="17">
        <f t="shared" si="50"/>
        <v>0</v>
      </c>
      <c r="AQ28" s="16">
        <f t="shared" si="51"/>
        <v>4</v>
      </c>
      <c r="AR28" s="17">
        <f t="shared" si="52"/>
        <v>0</v>
      </c>
      <c r="AS28" s="19">
        <f t="shared" si="53"/>
        <v>0</v>
      </c>
      <c r="AT28" s="18">
        <f t="shared" si="54"/>
        <v>5</v>
      </c>
      <c r="AU28" s="19">
        <f t="shared" si="55"/>
        <v>0</v>
      </c>
      <c r="AV28" s="21">
        <f t="shared" si="56"/>
        <v>0</v>
      </c>
      <c r="AW28" s="20">
        <f t="shared" si="57"/>
        <v>5</v>
      </c>
      <c r="AX28" s="21">
        <f t="shared" si="58"/>
        <v>0</v>
      </c>
      <c r="AY28" s="3"/>
      <c r="AZ28" s="3"/>
    </row>
    <row r="29" spans="1:52" x14ac:dyDescent="0.25">
      <c r="A29" s="6">
        <v>28</v>
      </c>
      <c r="B29" s="6" t="s">
        <v>75</v>
      </c>
      <c r="C29" s="6" t="s">
        <v>71</v>
      </c>
      <c r="D29" s="6" t="s">
        <v>58</v>
      </c>
      <c r="E29" s="12">
        <v>3</v>
      </c>
      <c r="F29" s="12">
        <v>0.4</v>
      </c>
      <c r="G29" s="12">
        <v>0.4</v>
      </c>
      <c r="H29" s="12">
        <v>0</v>
      </c>
      <c r="I29" s="15">
        <f t="shared" si="41"/>
        <v>12.6</v>
      </c>
      <c r="J29" s="12">
        <v>0</v>
      </c>
      <c r="K29" s="12">
        <v>0</v>
      </c>
      <c r="L29" s="12">
        <v>0</v>
      </c>
      <c r="M29" s="12">
        <v>0</v>
      </c>
      <c r="N29" s="15">
        <f t="shared" si="42"/>
        <v>10</v>
      </c>
      <c r="O29" s="15">
        <f t="shared" si="43"/>
        <v>12.6</v>
      </c>
      <c r="P29" s="3"/>
      <c r="Q29" s="12">
        <v>2.5</v>
      </c>
      <c r="R29" s="12">
        <v>0.7</v>
      </c>
      <c r="S29" s="12">
        <v>0.9</v>
      </c>
      <c r="T29" s="12">
        <v>0</v>
      </c>
      <c r="U29" s="17">
        <f t="shared" si="44"/>
        <v>11.7</v>
      </c>
      <c r="V29" s="3"/>
      <c r="W29" s="12">
        <v>2.8</v>
      </c>
      <c r="X29" s="12">
        <v>1.2</v>
      </c>
      <c r="Y29" s="12">
        <v>1.2</v>
      </c>
      <c r="Z29" s="12">
        <v>0</v>
      </c>
      <c r="AA29" s="19">
        <f t="shared" si="45"/>
        <v>11.600000000000001</v>
      </c>
      <c r="AB29" s="3"/>
      <c r="AC29" s="12">
        <v>3</v>
      </c>
      <c r="AD29" s="12">
        <v>1.3</v>
      </c>
      <c r="AE29" s="12">
        <v>1.1000000000000001</v>
      </c>
      <c r="AF29" s="12">
        <v>0</v>
      </c>
      <c r="AG29" s="21">
        <f t="shared" si="46"/>
        <v>11.8</v>
      </c>
      <c r="AH29" s="3"/>
      <c r="AI29" s="13">
        <f t="shared" si="47"/>
        <v>47.7</v>
      </c>
      <c r="AJ29" s="3"/>
      <c r="AK29" s="70"/>
      <c r="AL29" s="72"/>
      <c r="AM29" s="15">
        <f t="shared" si="48"/>
        <v>12.6</v>
      </c>
      <c r="AN29" s="14">
        <f t="shared" si="59"/>
        <v>2</v>
      </c>
      <c r="AO29" s="15">
        <f t="shared" si="49"/>
        <v>12.6</v>
      </c>
      <c r="AP29" s="17">
        <f t="shared" si="50"/>
        <v>11.7</v>
      </c>
      <c r="AQ29" s="16">
        <f t="shared" si="51"/>
        <v>1</v>
      </c>
      <c r="AR29" s="17">
        <f t="shared" si="52"/>
        <v>11.7</v>
      </c>
      <c r="AS29" s="19">
        <f t="shared" si="53"/>
        <v>11.600000000000001</v>
      </c>
      <c r="AT29" s="18">
        <f t="shared" si="54"/>
        <v>1</v>
      </c>
      <c r="AU29" s="19">
        <f t="shared" si="55"/>
        <v>11.600000000000001</v>
      </c>
      <c r="AV29" s="21">
        <f t="shared" si="56"/>
        <v>11.8</v>
      </c>
      <c r="AW29" s="20">
        <f t="shared" si="57"/>
        <v>1</v>
      </c>
      <c r="AX29" s="21">
        <f t="shared" si="58"/>
        <v>11.8</v>
      </c>
      <c r="AY29" s="3"/>
      <c r="AZ29" s="3"/>
    </row>
    <row r="30" spans="1:52" x14ac:dyDescent="0.25">
      <c r="A30" s="6"/>
      <c r="B30" s="6"/>
      <c r="C30" s="6"/>
      <c r="D30" s="6"/>
      <c r="E30" s="45" t="s">
        <v>95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7"/>
      <c r="Q30" s="48" t="s">
        <v>96</v>
      </c>
      <c r="R30" s="49"/>
      <c r="S30" s="49"/>
      <c r="T30" s="49"/>
      <c r="U30" s="49"/>
      <c r="V30" s="50"/>
      <c r="W30" s="51" t="s">
        <v>97</v>
      </c>
      <c r="X30" s="52"/>
      <c r="Y30" s="52"/>
      <c r="Z30" s="52"/>
      <c r="AA30" s="52"/>
      <c r="AB30" s="53"/>
      <c r="AC30" s="54" t="s">
        <v>98</v>
      </c>
      <c r="AD30" s="55"/>
      <c r="AE30" s="55"/>
      <c r="AF30" s="55"/>
      <c r="AG30" s="55"/>
      <c r="AH30" s="56"/>
      <c r="AI30" s="57" t="s">
        <v>277</v>
      </c>
      <c r="AJ30" s="58"/>
      <c r="AK30" s="70"/>
      <c r="AL30" s="72"/>
      <c r="AM30" s="29"/>
      <c r="AN30" s="29"/>
      <c r="AO30" s="28">
        <f>SUM(AO25:AO29)</f>
        <v>47.6</v>
      </c>
      <c r="AP30" s="27"/>
      <c r="AQ30" s="27"/>
      <c r="AR30" s="26">
        <f>SUM(AR25:AR29)</f>
        <v>34.299999999999997</v>
      </c>
      <c r="AS30" s="25"/>
      <c r="AT30" s="25"/>
      <c r="AU30" s="24">
        <f>SUM(AU25:AU29)</f>
        <v>42.65</v>
      </c>
      <c r="AV30" s="23"/>
      <c r="AW30" s="23"/>
      <c r="AX30" s="22">
        <f>SUM(AX25:AX29)</f>
        <v>44.650000000000006</v>
      </c>
      <c r="AY30" s="13">
        <f>SUM(AO30:AX30)</f>
        <v>169.20000000000002</v>
      </c>
      <c r="AZ30" s="3">
        <f>_xlfn.RANK.EQ(AY30,(AY$9:AY$38),0)</f>
        <v>3</v>
      </c>
    </row>
    <row r="31" spans="1:52" x14ac:dyDescent="0.25">
      <c r="A31" s="6"/>
      <c r="B31" s="32" t="s">
        <v>231</v>
      </c>
      <c r="C31" s="6"/>
      <c r="D31" s="6"/>
      <c r="E31" s="3" t="s">
        <v>270</v>
      </c>
      <c r="F31" s="3" t="s">
        <v>271</v>
      </c>
      <c r="G31" s="3" t="s">
        <v>247</v>
      </c>
      <c r="H31" s="3" t="s">
        <v>272</v>
      </c>
      <c r="I31" s="14" t="s">
        <v>275</v>
      </c>
      <c r="J31" s="3" t="s">
        <v>270</v>
      </c>
      <c r="K31" s="3" t="s">
        <v>271</v>
      </c>
      <c r="L31" s="3" t="s">
        <v>247</v>
      </c>
      <c r="M31" s="3" t="s">
        <v>272</v>
      </c>
      <c r="N31" s="14" t="s">
        <v>276</v>
      </c>
      <c r="O31" s="14" t="s">
        <v>95</v>
      </c>
      <c r="P31" s="3" t="s">
        <v>267</v>
      </c>
      <c r="Q31" s="3" t="s">
        <v>270</v>
      </c>
      <c r="R31" s="3" t="s">
        <v>271</v>
      </c>
      <c r="S31" s="3" t="s">
        <v>247</v>
      </c>
      <c r="T31" s="3" t="s">
        <v>272</v>
      </c>
      <c r="U31" s="16" t="s">
        <v>96</v>
      </c>
      <c r="V31" s="3" t="s">
        <v>267</v>
      </c>
      <c r="W31" s="3" t="s">
        <v>270</v>
      </c>
      <c r="X31" s="3" t="s">
        <v>271</v>
      </c>
      <c r="Y31" s="3" t="s">
        <v>247</v>
      </c>
      <c r="Z31" s="3" t="s">
        <v>272</v>
      </c>
      <c r="AA31" s="18" t="s">
        <v>97</v>
      </c>
      <c r="AB31" s="3" t="s">
        <v>267</v>
      </c>
      <c r="AC31" s="3" t="s">
        <v>270</v>
      </c>
      <c r="AD31" s="3" t="s">
        <v>271</v>
      </c>
      <c r="AE31" s="3" t="s">
        <v>247</v>
      </c>
      <c r="AF31" s="3" t="s">
        <v>272</v>
      </c>
      <c r="AG31" s="20" t="s">
        <v>273</v>
      </c>
      <c r="AH31" s="3" t="s">
        <v>267</v>
      </c>
      <c r="AI31" s="3" t="s">
        <v>274</v>
      </c>
      <c r="AJ31" s="3" t="s">
        <v>267</v>
      </c>
      <c r="AK31" s="70"/>
      <c r="AL31" s="72"/>
      <c r="AM31" s="59" t="s">
        <v>231</v>
      </c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1"/>
    </row>
    <row r="32" spans="1:52" x14ac:dyDescent="0.25">
      <c r="A32" s="6">
        <v>35</v>
      </c>
      <c r="B32" s="6" t="s">
        <v>81</v>
      </c>
      <c r="C32" s="6" t="s">
        <v>52</v>
      </c>
      <c r="D32" s="6" t="s">
        <v>58</v>
      </c>
      <c r="E32" s="12">
        <v>3</v>
      </c>
      <c r="F32" s="12">
        <v>1.5</v>
      </c>
      <c r="G32" s="12">
        <v>1.4</v>
      </c>
      <c r="H32" s="12">
        <v>0</v>
      </c>
      <c r="I32" s="15">
        <f t="shared" ref="I32:I37" si="60">E32+10-((F32+G32)/2)-H32</f>
        <v>11.55</v>
      </c>
      <c r="J32" s="12">
        <v>0</v>
      </c>
      <c r="K32" s="12">
        <v>0</v>
      </c>
      <c r="L32" s="12">
        <v>0</v>
      </c>
      <c r="M32" s="12">
        <v>0</v>
      </c>
      <c r="N32" s="15">
        <f t="shared" ref="N32:N37" si="61">J32+10-((K32+L32)/2)-M32</f>
        <v>10</v>
      </c>
      <c r="O32" s="15">
        <f t="shared" ref="O32:O37" si="62">IF(I32&gt;N32,I32,N32)</f>
        <v>11.55</v>
      </c>
      <c r="P32" s="3"/>
      <c r="Q32" s="12">
        <v>2</v>
      </c>
      <c r="R32" s="12">
        <v>2.1</v>
      </c>
      <c r="S32" s="12">
        <v>2</v>
      </c>
      <c r="T32" s="12">
        <v>0</v>
      </c>
      <c r="U32" s="17">
        <f t="shared" ref="U32:U37" si="63">Q32+10-((R32+S32)/2)-T32</f>
        <v>9.9499999999999993</v>
      </c>
      <c r="V32" s="3"/>
      <c r="W32" s="12">
        <v>2.2000000000000002</v>
      </c>
      <c r="X32" s="12">
        <v>1.6</v>
      </c>
      <c r="Y32" s="12">
        <v>1.7</v>
      </c>
      <c r="Z32" s="12">
        <v>0</v>
      </c>
      <c r="AA32" s="19">
        <f t="shared" ref="AA32:AA37" si="64">W32+10-((X32+Y32)/2)-Z32</f>
        <v>10.549999999999999</v>
      </c>
      <c r="AB32" s="3"/>
      <c r="AC32" s="12">
        <v>2.8</v>
      </c>
      <c r="AD32" s="12">
        <v>2.5</v>
      </c>
      <c r="AE32" s="12">
        <v>2.9</v>
      </c>
      <c r="AF32" s="12">
        <v>0</v>
      </c>
      <c r="AG32" s="21">
        <f t="shared" ref="AG32:AG37" si="65">AC32+10-((AD32+AE32)/2)-AF32</f>
        <v>10.100000000000001</v>
      </c>
      <c r="AH32" s="3"/>
      <c r="AI32" s="13">
        <f t="shared" ref="AI32:AI37" si="66">O32+U32+AA32+AG32</f>
        <v>42.15</v>
      </c>
      <c r="AJ32" s="3"/>
      <c r="AK32" s="70"/>
      <c r="AL32" s="72"/>
      <c r="AM32" s="28">
        <f t="shared" ref="AM32:AM37" si="67">O32</f>
        <v>11.55</v>
      </c>
      <c r="AN32" s="14">
        <f>_xlfn.RANK.EQ(AM32,(AM$32:AM$37),0)</f>
        <v>5</v>
      </c>
      <c r="AO32" s="15">
        <f t="shared" ref="AO32:AO37" si="68">IF(AN32&lt;5,AM32,0)</f>
        <v>0</v>
      </c>
      <c r="AP32" s="17">
        <f t="shared" ref="AP32:AP37" si="69">U32</f>
        <v>9.9499999999999993</v>
      </c>
      <c r="AQ32" s="16">
        <f t="shared" ref="AQ32:AQ37" si="70">_xlfn.RANK.EQ(AP32,(AP$32:AP$37),0)</f>
        <v>5</v>
      </c>
      <c r="AR32" s="17">
        <f t="shared" ref="AR32:AR37" si="71">IF(AQ32&lt;5,AP32,0)</f>
        <v>0</v>
      </c>
      <c r="AS32" s="19">
        <f t="shared" ref="AS32:AS37" si="72">AA32</f>
        <v>10.549999999999999</v>
      </c>
      <c r="AT32" s="18">
        <f t="shared" ref="AT32:AT37" si="73">_xlfn.RANK.EQ(AS32,(AS$32:AS$37),0)</f>
        <v>1</v>
      </c>
      <c r="AU32" s="19">
        <f t="shared" ref="AU32:AU37" si="74">IF(AT32&lt;5,AS32,0)</f>
        <v>10.549999999999999</v>
      </c>
      <c r="AV32" s="21">
        <f t="shared" ref="AV32:AV37" si="75">AG32</f>
        <v>10.100000000000001</v>
      </c>
      <c r="AW32" s="20">
        <f t="shared" ref="AW32:AW37" si="76">_xlfn.RANK.EQ(AV32,(AV$32:AV$37),0)</f>
        <v>4</v>
      </c>
      <c r="AX32" s="21">
        <f t="shared" ref="AX32:AX37" si="77">IF(AW32&lt;5,AV32,0)</f>
        <v>10.100000000000001</v>
      </c>
      <c r="AY32" s="6"/>
      <c r="AZ32" s="6"/>
    </row>
    <row r="33" spans="1:52" x14ac:dyDescent="0.25">
      <c r="A33" s="6">
        <v>36</v>
      </c>
      <c r="B33" s="6" t="s">
        <v>82</v>
      </c>
      <c r="C33" s="6" t="s">
        <v>52</v>
      </c>
      <c r="D33" s="6" t="s">
        <v>58</v>
      </c>
      <c r="E33" s="12">
        <v>3</v>
      </c>
      <c r="F33" s="12">
        <v>1.1000000000000001</v>
      </c>
      <c r="G33" s="12">
        <v>1.1000000000000001</v>
      </c>
      <c r="H33" s="12">
        <v>0</v>
      </c>
      <c r="I33" s="15">
        <f t="shared" si="60"/>
        <v>11.9</v>
      </c>
      <c r="J33" s="12">
        <v>0</v>
      </c>
      <c r="K33" s="12">
        <v>0</v>
      </c>
      <c r="L33" s="12">
        <v>0</v>
      </c>
      <c r="M33" s="12">
        <v>0</v>
      </c>
      <c r="N33" s="15">
        <f t="shared" si="61"/>
        <v>10</v>
      </c>
      <c r="O33" s="15">
        <f t="shared" si="62"/>
        <v>11.9</v>
      </c>
      <c r="P33" s="3"/>
      <c r="Q33" s="12">
        <v>2.1</v>
      </c>
      <c r="R33" s="12">
        <v>1.6</v>
      </c>
      <c r="S33" s="12">
        <v>1.6</v>
      </c>
      <c r="T33" s="12">
        <v>0</v>
      </c>
      <c r="U33" s="17">
        <f t="shared" si="63"/>
        <v>10.5</v>
      </c>
      <c r="V33" s="3"/>
      <c r="W33" s="12">
        <v>2.2000000000000002</v>
      </c>
      <c r="X33" s="12">
        <v>2.8</v>
      </c>
      <c r="Y33" s="12">
        <v>2.9</v>
      </c>
      <c r="Z33" s="12">
        <v>1</v>
      </c>
      <c r="AA33" s="19">
        <f t="shared" si="64"/>
        <v>8.35</v>
      </c>
      <c r="AB33" s="3"/>
      <c r="AC33" s="12">
        <v>2.7</v>
      </c>
      <c r="AD33" s="12">
        <v>2.2999999999999998</v>
      </c>
      <c r="AE33" s="12">
        <v>2.8</v>
      </c>
      <c r="AF33" s="12">
        <v>1</v>
      </c>
      <c r="AG33" s="21">
        <f t="shared" si="65"/>
        <v>9.1499999999999986</v>
      </c>
      <c r="AH33" s="3"/>
      <c r="AI33" s="13">
        <f t="shared" si="66"/>
        <v>39.9</v>
      </c>
      <c r="AJ33" s="3"/>
      <c r="AK33" s="70"/>
      <c r="AL33" s="72"/>
      <c r="AM33" s="28">
        <f t="shared" si="67"/>
        <v>11.9</v>
      </c>
      <c r="AN33" s="14">
        <f t="shared" ref="AN33:AN37" si="78">_xlfn.RANK.EQ(AM33,(AM$32:AM$37),0)</f>
        <v>2</v>
      </c>
      <c r="AO33" s="15">
        <f t="shared" si="68"/>
        <v>11.9</v>
      </c>
      <c r="AP33" s="17">
        <f t="shared" si="69"/>
        <v>10.5</v>
      </c>
      <c r="AQ33" s="16">
        <f t="shared" si="70"/>
        <v>1</v>
      </c>
      <c r="AR33" s="17">
        <f t="shared" si="71"/>
        <v>10.5</v>
      </c>
      <c r="AS33" s="19">
        <f t="shared" si="72"/>
        <v>8.35</v>
      </c>
      <c r="AT33" s="18">
        <f t="shared" si="73"/>
        <v>5</v>
      </c>
      <c r="AU33" s="19">
        <f t="shared" si="74"/>
        <v>0</v>
      </c>
      <c r="AV33" s="21">
        <f t="shared" si="75"/>
        <v>9.1499999999999986</v>
      </c>
      <c r="AW33" s="20">
        <f t="shared" si="76"/>
        <v>6</v>
      </c>
      <c r="AX33" s="21">
        <f t="shared" si="77"/>
        <v>0</v>
      </c>
      <c r="AY33" s="6"/>
      <c r="AZ33" s="6"/>
    </row>
    <row r="34" spans="1:52" x14ac:dyDescent="0.25">
      <c r="A34" s="6">
        <v>37</v>
      </c>
      <c r="B34" s="6" t="s">
        <v>83</v>
      </c>
      <c r="C34" s="6" t="s">
        <v>52</v>
      </c>
      <c r="D34" s="6" t="s">
        <v>58</v>
      </c>
      <c r="E34" s="12">
        <v>3</v>
      </c>
      <c r="F34" s="12">
        <v>2</v>
      </c>
      <c r="G34" s="12">
        <v>1.8</v>
      </c>
      <c r="H34" s="12">
        <v>0</v>
      </c>
      <c r="I34" s="15">
        <f t="shared" si="60"/>
        <v>11.1</v>
      </c>
      <c r="J34" s="12">
        <v>0</v>
      </c>
      <c r="K34" s="12">
        <v>0</v>
      </c>
      <c r="L34" s="12">
        <v>0</v>
      </c>
      <c r="M34" s="12">
        <v>0</v>
      </c>
      <c r="N34" s="15">
        <f t="shared" si="61"/>
        <v>10</v>
      </c>
      <c r="O34" s="15">
        <f t="shared" si="62"/>
        <v>11.1</v>
      </c>
      <c r="P34" s="3"/>
      <c r="Q34" s="12">
        <v>2.1</v>
      </c>
      <c r="R34" s="12">
        <v>1.8</v>
      </c>
      <c r="S34" s="12">
        <v>1.7</v>
      </c>
      <c r="T34" s="12">
        <v>0</v>
      </c>
      <c r="U34" s="17">
        <f t="shared" si="63"/>
        <v>10.35</v>
      </c>
      <c r="V34" s="3"/>
      <c r="W34" s="12">
        <v>1.6</v>
      </c>
      <c r="X34" s="12">
        <v>3</v>
      </c>
      <c r="Y34" s="12">
        <v>2.8</v>
      </c>
      <c r="Z34" s="12">
        <v>0</v>
      </c>
      <c r="AA34" s="19">
        <f t="shared" si="64"/>
        <v>8.6999999999999993</v>
      </c>
      <c r="AB34" s="3"/>
      <c r="AC34" s="12">
        <v>2.8</v>
      </c>
      <c r="AD34" s="12">
        <v>2.4</v>
      </c>
      <c r="AE34" s="12">
        <v>2.2999999999999998</v>
      </c>
      <c r="AF34" s="12">
        <v>0</v>
      </c>
      <c r="AG34" s="21">
        <f t="shared" si="65"/>
        <v>10.450000000000001</v>
      </c>
      <c r="AH34" s="3"/>
      <c r="AI34" s="13">
        <f t="shared" si="66"/>
        <v>40.6</v>
      </c>
      <c r="AJ34" s="3"/>
      <c r="AK34" s="70"/>
      <c r="AL34" s="72"/>
      <c r="AM34" s="28">
        <f t="shared" si="67"/>
        <v>11.1</v>
      </c>
      <c r="AN34" s="14">
        <f t="shared" si="78"/>
        <v>6</v>
      </c>
      <c r="AO34" s="15">
        <f t="shared" si="68"/>
        <v>0</v>
      </c>
      <c r="AP34" s="17">
        <f t="shared" si="69"/>
        <v>10.35</v>
      </c>
      <c r="AQ34" s="16">
        <f t="shared" si="70"/>
        <v>4</v>
      </c>
      <c r="AR34" s="17">
        <f t="shared" si="71"/>
        <v>10.35</v>
      </c>
      <c r="AS34" s="19">
        <f t="shared" si="72"/>
        <v>8.6999999999999993</v>
      </c>
      <c r="AT34" s="18">
        <f t="shared" si="73"/>
        <v>4</v>
      </c>
      <c r="AU34" s="19">
        <f t="shared" si="74"/>
        <v>8.6999999999999993</v>
      </c>
      <c r="AV34" s="21">
        <f t="shared" si="75"/>
        <v>10.450000000000001</v>
      </c>
      <c r="AW34" s="20">
        <f t="shared" si="76"/>
        <v>2</v>
      </c>
      <c r="AX34" s="21">
        <f t="shared" si="77"/>
        <v>10.450000000000001</v>
      </c>
      <c r="AY34" s="6"/>
      <c r="AZ34" s="6"/>
    </row>
    <row r="35" spans="1:52" x14ac:dyDescent="0.25">
      <c r="A35" s="6">
        <v>38</v>
      </c>
      <c r="B35" s="6" t="s">
        <v>84</v>
      </c>
      <c r="C35" s="6" t="s">
        <v>52</v>
      </c>
      <c r="D35" s="6" t="s">
        <v>58</v>
      </c>
      <c r="E35" s="12">
        <v>3</v>
      </c>
      <c r="F35" s="12">
        <v>1.1000000000000001</v>
      </c>
      <c r="G35" s="12">
        <v>1.2</v>
      </c>
      <c r="H35" s="12">
        <v>0</v>
      </c>
      <c r="I35" s="15">
        <f t="shared" si="60"/>
        <v>11.85</v>
      </c>
      <c r="J35" s="12">
        <v>0</v>
      </c>
      <c r="K35" s="12">
        <v>0</v>
      </c>
      <c r="L35" s="12">
        <v>0</v>
      </c>
      <c r="M35" s="12">
        <v>0</v>
      </c>
      <c r="N35" s="15">
        <f t="shared" si="61"/>
        <v>10</v>
      </c>
      <c r="O35" s="15">
        <f t="shared" si="62"/>
        <v>11.85</v>
      </c>
      <c r="P35" s="3"/>
      <c r="Q35" s="12">
        <v>2.2999999999999998</v>
      </c>
      <c r="R35" s="12">
        <v>3.8</v>
      </c>
      <c r="S35" s="12">
        <v>3.6</v>
      </c>
      <c r="T35" s="12">
        <v>0</v>
      </c>
      <c r="U35" s="17">
        <f t="shared" si="63"/>
        <v>8.6000000000000014</v>
      </c>
      <c r="V35" s="3"/>
      <c r="W35" s="12">
        <v>2.8</v>
      </c>
      <c r="X35" s="12">
        <v>2.6</v>
      </c>
      <c r="Y35" s="12">
        <v>3</v>
      </c>
      <c r="Z35" s="12">
        <v>0</v>
      </c>
      <c r="AA35" s="19">
        <f t="shared" si="64"/>
        <v>10</v>
      </c>
      <c r="AB35" s="3"/>
      <c r="AC35" s="12">
        <v>2.8</v>
      </c>
      <c r="AD35" s="12">
        <v>2.2999999999999998</v>
      </c>
      <c r="AE35" s="12">
        <v>2.1</v>
      </c>
      <c r="AF35" s="12">
        <v>0</v>
      </c>
      <c r="AG35" s="21">
        <f t="shared" si="65"/>
        <v>10.600000000000001</v>
      </c>
      <c r="AH35" s="3"/>
      <c r="AI35" s="13">
        <f t="shared" si="66"/>
        <v>41.050000000000004</v>
      </c>
      <c r="AJ35" s="3"/>
      <c r="AK35" s="70"/>
      <c r="AL35" s="72"/>
      <c r="AM35" s="28">
        <f t="shared" si="67"/>
        <v>11.85</v>
      </c>
      <c r="AN35" s="14">
        <f t="shared" si="78"/>
        <v>4</v>
      </c>
      <c r="AO35" s="15">
        <f t="shared" si="68"/>
        <v>11.85</v>
      </c>
      <c r="AP35" s="17">
        <f t="shared" si="69"/>
        <v>8.6000000000000014</v>
      </c>
      <c r="AQ35" s="16">
        <f t="shared" si="70"/>
        <v>6</v>
      </c>
      <c r="AR35" s="17">
        <f t="shared" si="71"/>
        <v>0</v>
      </c>
      <c r="AS35" s="19">
        <f t="shared" si="72"/>
        <v>10</v>
      </c>
      <c r="AT35" s="18">
        <f t="shared" si="73"/>
        <v>2</v>
      </c>
      <c r="AU35" s="19">
        <f t="shared" si="74"/>
        <v>10</v>
      </c>
      <c r="AV35" s="21">
        <f t="shared" si="75"/>
        <v>10.600000000000001</v>
      </c>
      <c r="AW35" s="20">
        <f t="shared" si="76"/>
        <v>1</v>
      </c>
      <c r="AX35" s="21">
        <f t="shared" si="77"/>
        <v>10.600000000000001</v>
      </c>
      <c r="AY35" s="6"/>
      <c r="AZ35" s="6"/>
    </row>
    <row r="36" spans="1:52" x14ac:dyDescent="0.25">
      <c r="A36" s="6">
        <v>39</v>
      </c>
      <c r="B36" s="6" t="s">
        <v>85</v>
      </c>
      <c r="C36" s="6" t="s">
        <v>52</v>
      </c>
      <c r="D36" s="6" t="s">
        <v>58</v>
      </c>
      <c r="E36" s="12">
        <v>3</v>
      </c>
      <c r="F36" s="12">
        <v>1.1000000000000001</v>
      </c>
      <c r="G36" s="12">
        <v>1</v>
      </c>
      <c r="H36" s="12">
        <v>0</v>
      </c>
      <c r="I36" s="15">
        <f t="shared" si="60"/>
        <v>11.95</v>
      </c>
      <c r="J36" s="12">
        <v>0</v>
      </c>
      <c r="K36" s="12">
        <v>0</v>
      </c>
      <c r="L36" s="12">
        <v>0</v>
      </c>
      <c r="M36" s="12">
        <v>0</v>
      </c>
      <c r="N36" s="15">
        <f t="shared" si="61"/>
        <v>10</v>
      </c>
      <c r="O36" s="15">
        <f t="shared" si="62"/>
        <v>11.95</v>
      </c>
      <c r="P36" s="3"/>
      <c r="Q36" s="12">
        <v>2.2999999999999998</v>
      </c>
      <c r="R36" s="12">
        <v>1.9</v>
      </c>
      <c r="S36" s="12">
        <v>1.9</v>
      </c>
      <c r="T36" s="12">
        <v>0</v>
      </c>
      <c r="U36" s="17">
        <f t="shared" si="63"/>
        <v>10.4</v>
      </c>
      <c r="V36" s="3"/>
      <c r="W36" s="12">
        <v>2.2000000000000002</v>
      </c>
      <c r="X36" s="12">
        <v>3.9</v>
      </c>
      <c r="Y36" s="12">
        <v>4.0999999999999996</v>
      </c>
      <c r="Z36" s="12">
        <v>1.5</v>
      </c>
      <c r="AA36" s="19">
        <f t="shared" si="64"/>
        <v>6.6999999999999993</v>
      </c>
      <c r="AB36" s="3"/>
      <c r="AC36" s="12">
        <v>3</v>
      </c>
      <c r="AD36" s="12">
        <v>2.5</v>
      </c>
      <c r="AE36" s="12">
        <v>2.9</v>
      </c>
      <c r="AF36" s="12">
        <v>0</v>
      </c>
      <c r="AG36" s="21">
        <f t="shared" si="65"/>
        <v>10.3</v>
      </c>
      <c r="AH36" s="3"/>
      <c r="AI36" s="13">
        <f t="shared" si="66"/>
        <v>39.35</v>
      </c>
      <c r="AJ36" s="3"/>
      <c r="AK36" s="70"/>
      <c r="AL36" s="72"/>
      <c r="AM36" s="28">
        <f t="shared" si="67"/>
        <v>11.95</v>
      </c>
      <c r="AN36" s="14">
        <f t="shared" si="78"/>
        <v>1</v>
      </c>
      <c r="AO36" s="15">
        <f t="shared" si="68"/>
        <v>11.95</v>
      </c>
      <c r="AP36" s="17">
        <f t="shared" si="69"/>
        <v>10.4</v>
      </c>
      <c r="AQ36" s="16">
        <f t="shared" si="70"/>
        <v>2</v>
      </c>
      <c r="AR36" s="17">
        <f t="shared" si="71"/>
        <v>10.4</v>
      </c>
      <c r="AS36" s="19">
        <f t="shared" si="72"/>
        <v>6.6999999999999993</v>
      </c>
      <c r="AT36" s="18">
        <f t="shared" si="73"/>
        <v>6</v>
      </c>
      <c r="AU36" s="19">
        <f t="shared" si="74"/>
        <v>0</v>
      </c>
      <c r="AV36" s="21">
        <f t="shared" si="75"/>
        <v>10.3</v>
      </c>
      <c r="AW36" s="20">
        <f t="shared" si="76"/>
        <v>3</v>
      </c>
      <c r="AX36" s="21">
        <f t="shared" si="77"/>
        <v>10.3</v>
      </c>
      <c r="AY36" s="6"/>
      <c r="AZ36" s="6"/>
    </row>
    <row r="37" spans="1:52" x14ac:dyDescent="0.25">
      <c r="A37" s="6">
        <v>40</v>
      </c>
      <c r="B37" s="6" t="s">
        <v>282</v>
      </c>
      <c r="C37" s="6" t="s">
        <v>52</v>
      </c>
      <c r="D37" s="6" t="s">
        <v>58</v>
      </c>
      <c r="E37" s="12">
        <v>3</v>
      </c>
      <c r="F37" s="12">
        <v>1.2</v>
      </c>
      <c r="G37" s="12">
        <v>1</v>
      </c>
      <c r="H37" s="12">
        <v>0</v>
      </c>
      <c r="I37" s="15">
        <f t="shared" si="60"/>
        <v>11.9</v>
      </c>
      <c r="J37" s="12">
        <v>0</v>
      </c>
      <c r="K37" s="12">
        <v>0</v>
      </c>
      <c r="L37" s="12">
        <v>0</v>
      </c>
      <c r="M37" s="12">
        <v>0</v>
      </c>
      <c r="N37" s="15">
        <f t="shared" si="61"/>
        <v>10</v>
      </c>
      <c r="O37" s="15">
        <f t="shared" si="62"/>
        <v>11.9</v>
      </c>
      <c r="P37" s="3"/>
      <c r="Q37" s="12">
        <v>2.4</v>
      </c>
      <c r="R37" s="12">
        <v>2.1</v>
      </c>
      <c r="S37" s="12">
        <v>2</v>
      </c>
      <c r="T37" s="12">
        <v>0</v>
      </c>
      <c r="U37" s="17">
        <f t="shared" si="63"/>
        <v>10.350000000000001</v>
      </c>
      <c r="V37" s="3"/>
      <c r="W37" s="12">
        <v>2.8</v>
      </c>
      <c r="X37" s="12">
        <v>3.7</v>
      </c>
      <c r="Y37" s="12">
        <v>3.9</v>
      </c>
      <c r="Z37" s="12">
        <v>0</v>
      </c>
      <c r="AA37" s="19">
        <f t="shared" si="64"/>
        <v>9</v>
      </c>
      <c r="AB37" s="3"/>
      <c r="AC37" s="12">
        <v>3</v>
      </c>
      <c r="AD37" s="12">
        <v>2.9</v>
      </c>
      <c r="AE37" s="12">
        <v>3</v>
      </c>
      <c r="AF37" s="12">
        <v>0</v>
      </c>
      <c r="AG37" s="21">
        <f t="shared" si="65"/>
        <v>10.050000000000001</v>
      </c>
      <c r="AH37" s="3"/>
      <c r="AI37" s="13">
        <f t="shared" si="66"/>
        <v>41.3</v>
      </c>
      <c r="AJ37" s="3"/>
      <c r="AK37" s="70"/>
      <c r="AL37" s="72"/>
      <c r="AM37" s="28">
        <f t="shared" si="67"/>
        <v>11.9</v>
      </c>
      <c r="AN37" s="14">
        <f t="shared" si="78"/>
        <v>2</v>
      </c>
      <c r="AO37" s="15">
        <f t="shared" si="68"/>
        <v>11.9</v>
      </c>
      <c r="AP37" s="17">
        <f t="shared" si="69"/>
        <v>10.350000000000001</v>
      </c>
      <c r="AQ37" s="16">
        <f t="shared" si="70"/>
        <v>3</v>
      </c>
      <c r="AR37" s="17">
        <f t="shared" si="71"/>
        <v>10.350000000000001</v>
      </c>
      <c r="AS37" s="19">
        <f t="shared" si="72"/>
        <v>9</v>
      </c>
      <c r="AT37" s="18">
        <f t="shared" si="73"/>
        <v>3</v>
      </c>
      <c r="AU37" s="19">
        <f t="shared" si="74"/>
        <v>9</v>
      </c>
      <c r="AV37" s="21">
        <f t="shared" si="75"/>
        <v>10.050000000000001</v>
      </c>
      <c r="AW37" s="20">
        <f t="shared" si="76"/>
        <v>5</v>
      </c>
      <c r="AX37" s="21">
        <f t="shared" si="77"/>
        <v>0</v>
      </c>
      <c r="AY37" s="6"/>
      <c r="AZ37" s="6"/>
    </row>
    <row r="38" spans="1:52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9"/>
      <c r="AK38" s="70"/>
      <c r="AL38" s="72"/>
      <c r="AM38" s="29"/>
      <c r="AN38" s="29"/>
      <c r="AO38" s="28">
        <f>SUM(AO32:AO37)</f>
        <v>47.6</v>
      </c>
      <c r="AP38" s="27"/>
      <c r="AQ38" s="27"/>
      <c r="AR38" s="26">
        <f>SUM(AR32:AR37)</f>
        <v>41.6</v>
      </c>
      <c r="AS38" s="25"/>
      <c r="AT38" s="25"/>
      <c r="AU38" s="24">
        <f>SUM(AU32:AU37)</f>
        <v>38.25</v>
      </c>
      <c r="AV38" s="23"/>
      <c r="AW38" s="23"/>
      <c r="AX38" s="22">
        <f>SUM(AX32:AX37)</f>
        <v>41.45</v>
      </c>
      <c r="AY38" s="13">
        <f>SUM(AO38:AX38)</f>
        <v>168.9</v>
      </c>
      <c r="AZ38" s="3">
        <f>_xlfn.RANK.EQ(AY38,(AY$9:AY$38),0)</f>
        <v>4</v>
      </c>
    </row>
    <row r="39" spans="1:52" x14ac:dyDescent="0.25">
      <c r="A39" s="73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5"/>
      <c r="AK39" s="70"/>
      <c r="AL39" s="72"/>
      <c r="AM39" s="67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9"/>
    </row>
    <row r="40" spans="1:52" x14ac:dyDescent="0.25">
      <c r="A40" s="6" t="s">
        <v>296</v>
      </c>
      <c r="B40" s="6" t="s">
        <v>92</v>
      </c>
      <c r="C40" s="6" t="s">
        <v>93</v>
      </c>
      <c r="D40" s="6" t="s">
        <v>298</v>
      </c>
      <c r="E40" s="3"/>
      <c r="F40" s="3"/>
      <c r="G40" s="3"/>
      <c r="H40" s="3"/>
      <c r="I40" s="13"/>
      <c r="J40" s="3"/>
      <c r="K40" s="3"/>
      <c r="L40" s="3"/>
      <c r="M40" s="3"/>
      <c r="N40" s="13"/>
      <c r="O40" s="15" t="s">
        <v>248</v>
      </c>
      <c r="P40" s="14" t="s">
        <v>267</v>
      </c>
      <c r="Q40" s="3"/>
      <c r="R40" s="3"/>
      <c r="S40" s="3"/>
      <c r="T40" s="3"/>
      <c r="U40" s="17" t="s">
        <v>249</v>
      </c>
      <c r="V40" s="16" t="s">
        <v>267</v>
      </c>
      <c r="W40" s="3"/>
      <c r="X40" s="3"/>
      <c r="Y40" s="3"/>
      <c r="Z40" s="3"/>
      <c r="AA40" s="19" t="s">
        <v>250</v>
      </c>
      <c r="AB40" s="18" t="s">
        <v>267</v>
      </c>
      <c r="AC40" s="3"/>
      <c r="AD40" s="3"/>
      <c r="AE40" s="3"/>
      <c r="AF40" s="3"/>
      <c r="AG40" s="20" t="s">
        <v>251</v>
      </c>
      <c r="AH40" s="20" t="s">
        <v>267</v>
      </c>
      <c r="AI40" s="13" t="s">
        <v>274</v>
      </c>
      <c r="AJ40" s="3" t="s">
        <v>267</v>
      </c>
      <c r="AK40" s="70"/>
      <c r="AL40" s="72"/>
      <c r="AM40" s="70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2"/>
    </row>
    <row r="41" spans="1:52" x14ac:dyDescent="0.25">
      <c r="A41" s="6">
        <v>1</v>
      </c>
      <c r="B41" s="6" t="s">
        <v>43</v>
      </c>
      <c r="C41" s="6" t="s">
        <v>47</v>
      </c>
      <c r="D41" s="6" t="s">
        <v>58</v>
      </c>
      <c r="E41" s="3"/>
      <c r="F41" s="3"/>
      <c r="G41" s="3"/>
      <c r="H41" s="3"/>
      <c r="I41" s="13"/>
      <c r="J41" s="3"/>
      <c r="K41" s="3"/>
      <c r="L41" s="3"/>
      <c r="M41" s="3"/>
      <c r="N41" s="13"/>
      <c r="O41" s="15">
        <f>O5</f>
        <v>12.6</v>
      </c>
      <c r="P41" s="3">
        <f>_xlfn.RANK.EQ(O41,(O$41:O$55),0)</f>
        <v>2</v>
      </c>
      <c r="Q41" s="3"/>
      <c r="R41" s="3"/>
      <c r="S41" s="3"/>
      <c r="T41" s="3"/>
      <c r="U41" s="17">
        <f>U5</f>
        <v>10.85</v>
      </c>
      <c r="V41" s="3">
        <f t="shared" ref="V41:V55" si="79">_xlfn.RANK.EQ(U41,(U$41:U$55),0)</f>
        <v>3</v>
      </c>
      <c r="W41" s="3"/>
      <c r="X41" s="3"/>
      <c r="Y41" s="3"/>
      <c r="Z41" s="3"/>
      <c r="AA41" s="19">
        <f>AA5</f>
        <v>11.3</v>
      </c>
      <c r="AB41" s="3">
        <f t="shared" ref="AB41:AB55" si="80">_xlfn.RANK.EQ(AA41,(AA$41:AA$55),0)</f>
        <v>1</v>
      </c>
      <c r="AC41" s="3"/>
      <c r="AD41" s="3"/>
      <c r="AE41" s="3"/>
      <c r="AF41" s="3"/>
      <c r="AG41" s="21">
        <f>AG5</f>
        <v>11.2</v>
      </c>
      <c r="AH41" s="3">
        <f t="shared" ref="AH41:AH55" si="81">_xlfn.RANK.EQ(AG41,(AG$41:AG$55),0)</f>
        <v>2</v>
      </c>
      <c r="AI41" s="13">
        <f>AI5</f>
        <v>45.95</v>
      </c>
      <c r="AJ41" s="3">
        <f t="shared" ref="AJ41:AJ55" si="82">_xlfn.RANK.EQ(AI41,(AI$41:AI$55),0)</f>
        <v>1</v>
      </c>
      <c r="AK41" s="70"/>
      <c r="AL41" s="72"/>
      <c r="AM41" s="70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2"/>
    </row>
    <row r="42" spans="1:52" x14ac:dyDescent="0.25">
      <c r="A42" s="6">
        <v>2</v>
      </c>
      <c r="B42" s="6" t="s">
        <v>44</v>
      </c>
      <c r="C42" s="6" t="s">
        <v>47</v>
      </c>
      <c r="D42" s="6" t="s">
        <v>58</v>
      </c>
      <c r="E42" s="3"/>
      <c r="F42" s="3"/>
      <c r="G42" s="3"/>
      <c r="H42" s="3"/>
      <c r="I42" s="13"/>
      <c r="J42" s="3"/>
      <c r="K42" s="3"/>
      <c r="L42" s="3"/>
      <c r="M42" s="3"/>
      <c r="N42" s="13"/>
      <c r="O42" s="15">
        <f>O6</f>
        <v>12.45</v>
      </c>
      <c r="P42" s="3">
        <f t="shared" ref="P42:P55" si="83">_xlfn.RANK.EQ(O42,(O$41:O$55),0)</f>
        <v>3</v>
      </c>
      <c r="Q42" s="3"/>
      <c r="R42" s="3"/>
      <c r="S42" s="3"/>
      <c r="T42" s="3"/>
      <c r="U42" s="17">
        <f>U6</f>
        <v>10.25</v>
      </c>
      <c r="V42" s="3">
        <f t="shared" si="79"/>
        <v>6</v>
      </c>
      <c r="W42" s="3"/>
      <c r="X42" s="3"/>
      <c r="Y42" s="3"/>
      <c r="Z42" s="3"/>
      <c r="AA42" s="19">
        <f>AA6</f>
        <v>10.950000000000001</v>
      </c>
      <c r="AB42" s="3">
        <f t="shared" si="80"/>
        <v>2</v>
      </c>
      <c r="AC42" s="3"/>
      <c r="AD42" s="3"/>
      <c r="AE42" s="3"/>
      <c r="AF42" s="3"/>
      <c r="AG42" s="21">
        <f>AG6</f>
        <v>10.65</v>
      </c>
      <c r="AH42" s="3">
        <f t="shared" si="81"/>
        <v>5</v>
      </c>
      <c r="AI42" s="13">
        <f>AI6</f>
        <v>44.3</v>
      </c>
      <c r="AJ42" s="3">
        <f t="shared" si="82"/>
        <v>3</v>
      </c>
      <c r="AK42" s="70"/>
      <c r="AL42" s="72"/>
      <c r="AM42" s="70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2"/>
    </row>
    <row r="43" spans="1:52" x14ac:dyDescent="0.25">
      <c r="A43" s="6">
        <v>3</v>
      </c>
      <c r="B43" s="6" t="s">
        <v>45</v>
      </c>
      <c r="C43" s="6" t="s">
        <v>47</v>
      </c>
      <c r="D43" s="6" t="s">
        <v>58</v>
      </c>
      <c r="E43" s="3"/>
      <c r="F43" s="3"/>
      <c r="G43" s="3"/>
      <c r="H43" s="3"/>
      <c r="I43" s="13"/>
      <c r="J43" s="3"/>
      <c r="K43" s="3"/>
      <c r="L43" s="3"/>
      <c r="M43" s="3"/>
      <c r="N43" s="13"/>
      <c r="O43" s="15">
        <f>O7</f>
        <v>11.75</v>
      </c>
      <c r="P43" s="3">
        <f t="shared" si="83"/>
        <v>11</v>
      </c>
      <c r="Q43" s="3"/>
      <c r="R43" s="3"/>
      <c r="S43" s="3"/>
      <c r="T43" s="3"/>
      <c r="U43" s="17">
        <f>U7</f>
        <v>9.9499999999999993</v>
      </c>
      <c r="V43" s="3">
        <f t="shared" si="79"/>
        <v>7</v>
      </c>
      <c r="W43" s="3"/>
      <c r="X43" s="3"/>
      <c r="Y43" s="3"/>
      <c r="Z43" s="3"/>
      <c r="AA43" s="19">
        <f>AA7</f>
        <v>10.25</v>
      </c>
      <c r="AB43" s="3">
        <f t="shared" si="80"/>
        <v>5</v>
      </c>
      <c r="AC43" s="3"/>
      <c r="AD43" s="3"/>
      <c r="AE43" s="3"/>
      <c r="AF43" s="3"/>
      <c r="AG43" s="21">
        <f>AG7</f>
        <v>10.7</v>
      </c>
      <c r="AH43" s="3">
        <f t="shared" si="81"/>
        <v>4</v>
      </c>
      <c r="AI43" s="13">
        <f>AI7</f>
        <v>42.65</v>
      </c>
      <c r="AJ43" s="3">
        <f t="shared" si="82"/>
        <v>5</v>
      </c>
      <c r="AK43" s="70"/>
      <c r="AL43" s="72"/>
      <c r="AM43" s="70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2"/>
    </row>
    <row r="44" spans="1:52" x14ac:dyDescent="0.25">
      <c r="A44" s="6">
        <v>4</v>
      </c>
      <c r="B44" s="6" t="s">
        <v>46</v>
      </c>
      <c r="C44" s="6" t="s">
        <v>47</v>
      </c>
      <c r="D44" s="6" t="s">
        <v>58</v>
      </c>
      <c r="E44" s="3"/>
      <c r="F44" s="3"/>
      <c r="G44" s="3"/>
      <c r="H44" s="3"/>
      <c r="I44" s="13"/>
      <c r="J44" s="3"/>
      <c r="K44" s="3"/>
      <c r="L44" s="3"/>
      <c r="M44" s="3"/>
      <c r="N44" s="13"/>
      <c r="O44" s="15">
        <f>O8</f>
        <v>11.9</v>
      </c>
      <c r="P44" s="3">
        <f t="shared" si="83"/>
        <v>8</v>
      </c>
      <c r="Q44" s="3"/>
      <c r="R44" s="3"/>
      <c r="S44" s="3"/>
      <c r="T44" s="3"/>
      <c r="U44" s="17">
        <f>U8</f>
        <v>6.8500000000000014</v>
      </c>
      <c r="V44" s="3">
        <f t="shared" si="79"/>
        <v>12</v>
      </c>
      <c r="W44" s="3"/>
      <c r="X44" s="3"/>
      <c r="Y44" s="3"/>
      <c r="Z44" s="3"/>
      <c r="AA44" s="19">
        <f>AA8</f>
        <v>8.0500000000000007</v>
      </c>
      <c r="AB44" s="3">
        <f t="shared" si="80"/>
        <v>11</v>
      </c>
      <c r="AC44" s="3"/>
      <c r="AD44" s="3"/>
      <c r="AE44" s="3"/>
      <c r="AF44" s="3"/>
      <c r="AG44" s="21">
        <f>AG8</f>
        <v>10.65</v>
      </c>
      <c r="AH44" s="3">
        <f t="shared" si="81"/>
        <v>5</v>
      </c>
      <c r="AI44" s="13">
        <f>AI8</f>
        <v>37.450000000000003</v>
      </c>
      <c r="AJ44" s="3">
        <f t="shared" si="82"/>
        <v>11</v>
      </c>
      <c r="AK44" s="70"/>
      <c r="AL44" s="72"/>
      <c r="AM44" s="70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2"/>
    </row>
    <row r="45" spans="1:52" x14ac:dyDescent="0.25">
      <c r="A45" s="6">
        <v>5</v>
      </c>
      <c r="B45" s="6" t="s">
        <v>48</v>
      </c>
      <c r="C45" s="6" t="s">
        <v>52</v>
      </c>
      <c r="D45" s="6" t="s">
        <v>58</v>
      </c>
      <c r="E45" s="3"/>
      <c r="F45" s="3"/>
      <c r="G45" s="3"/>
      <c r="H45" s="3"/>
      <c r="I45" s="13"/>
      <c r="J45" s="3"/>
      <c r="K45" s="3"/>
      <c r="L45" s="3"/>
      <c r="M45" s="3"/>
      <c r="N45" s="13"/>
      <c r="O45" s="15">
        <f>O11</f>
        <v>12.05</v>
      </c>
      <c r="P45" s="3">
        <f t="shared" si="83"/>
        <v>5</v>
      </c>
      <c r="Q45" s="3"/>
      <c r="R45" s="3"/>
      <c r="S45" s="3"/>
      <c r="T45" s="3"/>
      <c r="U45" s="17">
        <f>U11</f>
        <v>9.3500000000000014</v>
      </c>
      <c r="V45" s="3">
        <f t="shared" si="79"/>
        <v>9</v>
      </c>
      <c r="W45" s="3"/>
      <c r="X45" s="3"/>
      <c r="Y45" s="3"/>
      <c r="Z45" s="3"/>
      <c r="AA45" s="19">
        <f>AA11</f>
        <v>7.25</v>
      </c>
      <c r="AB45" s="3">
        <f t="shared" si="80"/>
        <v>12</v>
      </c>
      <c r="AC45" s="3"/>
      <c r="AD45" s="3"/>
      <c r="AE45" s="3"/>
      <c r="AF45" s="3"/>
      <c r="AG45" s="21">
        <f>AG11</f>
        <v>10</v>
      </c>
      <c r="AH45" s="3">
        <f t="shared" si="81"/>
        <v>11</v>
      </c>
      <c r="AI45" s="13">
        <f>AI11</f>
        <v>38.650000000000006</v>
      </c>
      <c r="AJ45" s="3">
        <f t="shared" si="82"/>
        <v>10</v>
      </c>
      <c r="AK45" s="70"/>
      <c r="AL45" s="72"/>
      <c r="AM45" s="70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2"/>
    </row>
    <row r="46" spans="1:52" x14ac:dyDescent="0.25">
      <c r="A46" s="6">
        <v>6</v>
      </c>
      <c r="B46" s="6" t="s">
        <v>49</v>
      </c>
      <c r="C46" s="6" t="s">
        <v>52</v>
      </c>
      <c r="D46" s="6" t="s">
        <v>58</v>
      </c>
      <c r="E46" s="3"/>
      <c r="F46" s="3"/>
      <c r="G46" s="3"/>
      <c r="H46" s="3"/>
      <c r="I46" s="13"/>
      <c r="J46" s="3"/>
      <c r="K46" s="3"/>
      <c r="L46" s="3"/>
      <c r="M46" s="3"/>
      <c r="N46" s="13"/>
      <c r="O46" s="15">
        <f t="shared" ref="O46:O48" si="84">O12</f>
        <v>11.25</v>
      </c>
      <c r="P46" s="3">
        <f t="shared" si="83"/>
        <v>12</v>
      </c>
      <c r="Q46" s="3"/>
      <c r="R46" s="3"/>
      <c r="S46" s="3"/>
      <c r="T46" s="3"/>
      <c r="U46" s="17">
        <f t="shared" ref="U46:U48" si="85">U12</f>
        <v>7.25</v>
      </c>
      <c r="V46" s="3">
        <f t="shared" si="79"/>
        <v>11</v>
      </c>
      <c r="W46" s="3"/>
      <c r="X46" s="3"/>
      <c r="Y46" s="3"/>
      <c r="Z46" s="3"/>
      <c r="AA46" s="19">
        <f t="shared" ref="AA46:AA48" si="86">AA12</f>
        <v>8.1999999999999993</v>
      </c>
      <c r="AB46" s="3">
        <f t="shared" si="80"/>
        <v>10</v>
      </c>
      <c r="AC46" s="3"/>
      <c r="AD46" s="3"/>
      <c r="AE46" s="3"/>
      <c r="AF46" s="3"/>
      <c r="AG46" s="21">
        <f t="shared" ref="AG46:AG48" si="87">AG12</f>
        <v>9.1</v>
      </c>
      <c r="AH46" s="3">
        <f t="shared" si="81"/>
        <v>13</v>
      </c>
      <c r="AI46" s="13">
        <f t="shared" ref="AI46:AI48" si="88">AI12</f>
        <v>35.799999999999997</v>
      </c>
      <c r="AJ46" s="3">
        <f t="shared" si="82"/>
        <v>12</v>
      </c>
      <c r="AK46" s="70"/>
      <c r="AL46" s="72"/>
      <c r="AM46" s="70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2"/>
    </row>
    <row r="47" spans="1:52" x14ac:dyDescent="0.25">
      <c r="A47" s="6">
        <v>7</v>
      </c>
      <c r="B47" s="6" t="s">
        <v>50</v>
      </c>
      <c r="C47" s="6" t="s">
        <v>52</v>
      </c>
      <c r="D47" s="6" t="s">
        <v>58</v>
      </c>
      <c r="E47" s="3"/>
      <c r="F47" s="3"/>
      <c r="G47" s="3"/>
      <c r="H47" s="3"/>
      <c r="I47" s="13"/>
      <c r="J47" s="3"/>
      <c r="K47" s="3"/>
      <c r="L47" s="3"/>
      <c r="M47" s="3"/>
      <c r="N47" s="13"/>
      <c r="O47" s="15">
        <f t="shared" si="84"/>
        <v>12.3</v>
      </c>
      <c r="P47" s="3">
        <f t="shared" si="83"/>
        <v>4</v>
      </c>
      <c r="Q47" s="3"/>
      <c r="R47" s="3"/>
      <c r="S47" s="3"/>
      <c r="T47" s="3"/>
      <c r="U47" s="17">
        <f t="shared" si="85"/>
        <v>9.6999999999999993</v>
      </c>
      <c r="V47" s="3">
        <f t="shared" si="79"/>
        <v>8</v>
      </c>
      <c r="W47" s="3"/>
      <c r="X47" s="3"/>
      <c r="Y47" s="3"/>
      <c r="Z47" s="3"/>
      <c r="AA47" s="19">
        <f t="shared" si="86"/>
        <v>8.4499999999999993</v>
      </c>
      <c r="AB47" s="3">
        <f t="shared" si="80"/>
        <v>9</v>
      </c>
      <c r="AC47" s="3"/>
      <c r="AD47" s="3"/>
      <c r="AE47" s="3"/>
      <c r="AF47" s="3"/>
      <c r="AG47" s="21">
        <f t="shared" si="87"/>
        <v>9.4499999999999993</v>
      </c>
      <c r="AH47" s="3">
        <f t="shared" si="81"/>
        <v>12</v>
      </c>
      <c r="AI47" s="13">
        <f t="shared" si="88"/>
        <v>39.9</v>
      </c>
      <c r="AJ47" s="3">
        <f t="shared" si="82"/>
        <v>8</v>
      </c>
      <c r="AK47" s="70"/>
      <c r="AL47" s="72"/>
      <c r="AM47" s="70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2"/>
    </row>
    <row r="48" spans="1:52" x14ac:dyDescent="0.25">
      <c r="A48" s="6">
        <v>8</v>
      </c>
      <c r="B48" s="6" t="s">
        <v>51</v>
      </c>
      <c r="C48" s="6" t="s">
        <v>52</v>
      </c>
      <c r="D48" s="6" t="s">
        <v>58</v>
      </c>
      <c r="E48" s="3"/>
      <c r="F48" s="3"/>
      <c r="G48" s="3"/>
      <c r="H48" s="3"/>
      <c r="I48" s="13"/>
      <c r="J48" s="3"/>
      <c r="K48" s="3"/>
      <c r="L48" s="3"/>
      <c r="M48" s="3"/>
      <c r="N48" s="13"/>
      <c r="O48" s="15">
        <f t="shared" si="84"/>
        <v>0</v>
      </c>
      <c r="P48" s="3">
        <f t="shared" si="83"/>
        <v>14</v>
      </c>
      <c r="Q48" s="3"/>
      <c r="R48" s="3"/>
      <c r="S48" s="3"/>
      <c r="T48" s="3"/>
      <c r="U48" s="17">
        <f t="shared" si="85"/>
        <v>0</v>
      </c>
      <c r="V48" s="3">
        <f t="shared" si="79"/>
        <v>13</v>
      </c>
      <c r="W48" s="3"/>
      <c r="X48" s="3"/>
      <c r="Y48" s="3"/>
      <c r="Z48" s="3"/>
      <c r="AA48" s="19">
        <f t="shared" si="86"/>
        <v>0</v>
      </c>
      <c r="AB48" s="3">
        <f t="shared" si="80"/>
        <v>14</v>
      </c>
      <c r="AC48" s="3"/>
      <c r="AD48" s="3"/>
      <c r="AE48" s="3"/>
      <c r="AF48" s="3"/>
      <c r="AG48" s="21">
        <f t="shared" si="87"/>
        <v>0</v>
      </c>
      <c r="AH48" s="3">
        <f t="shared" si="81"/>
        <v>14</v>
      </c>
      <c r="AI48" s="13">
        <f t="shared" si="88"/>
        <v>0</v>
      </c>
      <c r="AJ48" s="3">
        <f t="shared" si="82"/>
        <v>14</v>
      </c>
      <c r="AK48" s="70"/>
      <c r="AL48" s="72"/>
      <c r="AM48" s="70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2"/>
    </row>
    <row r="49" spans="1:52" x14ac:dyDescent="0.25">
      <c r="A49" s="6">
        <v>24</v>
      </c>
      <c r="B49" s="6" t="s">
        <v>70</v>
      </c>
      <c r="C49" s="6" t="s">
        <v>71</v>
      </c>
      <c r="D49" s="6" t="s">
        <v>58</v>
      </c>
      <c r="E49" s="3"/>
      <c r="F49" s="3"/>
      <c r="G49" s="3"/>
      <c r="H49" s="3"/>
      <c r="I49" s="13"/>
      <c r="J49" s="3"/>
      <c r="K49" s="3"/>
      <c r="L49" s="3"/>
      <c r="M49" s="3"/>
      <c r="N49" s="13"/>
      <c r="O49" s="15">
        <f>O25</f>
        <v>12</v>
      </c>
      <c r="P49" s="3">
        <f t="shared" si="83"/>
        <v>6</v>
      </c>
      <c r="Q49" s="3"/>
      <c r="R49" s="3"/>
      <c r="S49" s="3"/>
      <c r="T49" s="3"/>
      <c r="U49" s="17">
        <f>U25</f>
        <v>11.5</v>
      </c>
      <c r="V49" s="3">
        <f t="shared" si="79"/>
        <v>1</v>
      </c>
      <c r="W49" s="3"/>
      <c r="X49" s="3"/>
      <c r="Y49" s="3"/>
      <c r="Z49" s="3"/>
      <c r="AA49" s="19">
        <f>AA25</f>
        <v>10</v>
      </c>
      <c r="AB49" s="3">
        <f t="shared" si="80"/>
        <v>6</v>
      </c>
      <c r="AC49" s="3"/>
      <c r="AD49" s="3"/>
      <c r="AE49" s="3"/>
      <c r="AF49" s="3"/>
      <c r="AG49" s="21">
        <f>AG25</f>
        <v>10.600000000000001</v>
      </c>
      <c r="AH49" s="3">
        <f t="shared" si="81"/>
        <v>7</v>
      </c>
      <c r="AI49" s="13">
        <f>AI25</f>
        <v>44.1</v>
      </c>
      <c r="AJ49" s="3">
        <f t="shared" si="82"/>
        <v>4</v>
      </c>
      <c r="AK49" s="70"/>
      <c r="AL49" s="72"/>
      <c r="AM49" s="70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2"/>
    </row>
    <row r="50" spans="1:52" x14ac:dyDescent="0.25">
      <c r="A50" s="6">
        <v>25</v>
      </c>
      <c r="B50" s="6" t="s">
        <v>72</v>
      </c>
      <c r="C50" s="6" t="s">
        <v>71</v>
      </c>
      <c r="D50" s="6" t="s">
        <v>58</v>
      </c>
      <c r="E50" s="3"/>
      <c r="F50" s="3"/>
      <c r="G50" s="3"/>
      <c r="H50" s="3"/>
      <c r="I50" s="13"/>
      <c r="J50" s="3"/>
      <c r="K50" s="3"/>
      <c r="L50" s="3"/>
      <c r="M50" s="3"/>
      <c r="N50" s="13"/>
      <c r="O50" s="15">
        <f t="shared" ref="O50:O52" si="89">O26</f>
        <v>13</v>
      </c>
      <c r="P50" s="3">
        <f t="shared" si="83"/>
        <v>1</v>
      </c>
      <c r="Q50" s="3"/>
      <c r="R50" s="3"/>
      <c r="S50" s="3"/>
      <c r="T50" s="3"/>
      <c r="U50" s="17">
        <f t="shared" ref="U50:U52" si="90">U26</f>
        <v>11.1</v>
      </c>
      <c r="V50" s="3">
        <f t="shared" si="79"/>
        <v>2</v>
      </c>
      <c r="W50" s="3"/>
      <c r="X50" s="3"/>
      <c r="Y50" s="3"/>
      <c r="Z50" s="3"/>
      <c r="AA50" s="19">
        <f t="shared" ref="AA50:AA52" si="91">AA26</f>
        <v>10.299999999999999</v>
      </c>
      <c r="AB50" s="3">
        <f t="shared" si="80"/>
        <v>4</v>
      </c>
      <c r="AC50" s="3"/>
      <c r="AD50" s="3"/>
      <c r="AE50" s="3"/>
      <c r="AF50" s="3"/>
      <c r="AG50" s="21">
        <f t="shared" ref="AG50:AG52" si="92">AG26</f>
        <v>11.55</v>
      </c>
      <c r="AH50" s="3">
        <f t="shared" si="81"/>
        <v>1</v>
      </c>
      <c r="AI50" s="13">
        <f t="shared" ref="AI50:AI52" si="93">AI26</f>
        <v>45.95</v>
      </c>
      <c r="AJ50" s="3">
        <f t="shared" si="82"/>
        <v>1</v>
      </c>
      <c r="AK50" s="70"/>
      <c r="AL50" s="72"/>
      <c r="AM50" s="70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2"/>
    </row>
    <row r="51" spans="1:52" x14ac:dyDescent="0.25">
      <c r="A51" s="6">
        <v>26</v>
      </c>
      <c r="B51" s="6" t="s">
        <v>73</v>
      </c>
      <c r="C51" s="6" t="s">
        <v>71</v>
      </c>
      <c r="D51" s="6" t="s">
        <v>58</v>
      </c>
      <c r="E51" s="3"/>
      <c r="F51" s="3"/>
      <c r="G51" s="3"/>
      <c r="H51" s="3"/>
      <c r="I51" s="13"/>
      <c r="J51" s="3"/>
      <c r="K51" s="3"/>
      <c r="L51" s="3"/>
      <c r="M51" s="3"/>
      <c r="N51" s="13"/>
      <c r="O51" s="15">
        <f t="shared" si="89"/>
        <v>10</v>
      </c>
      <c r="P51" s="3">
        <f t="shared" si="83"/>
        <v>13</v>
      </c>
      <c r="Q51" s="3"/>
      <c r="R51" s="3"/>
      <c r="S51" s="3"/>
      <c r="T51" s="3"/>
      <c r="U51" s="17">
        <f t="shared" si="90"/>
        <v>0</v>
      </c>
      <c r="V51" s="3">
        <f t="shared" si="79"/>
        <v>13</v>
      </c>
      <c r="W51" s="3"/>
      <c r="X51" s="3"/>
      <c r="Y51" s="3"/>
      <c r="Z51" s="3"/>
      <c r="AA51" s="19">
        <f t="shared" si="91"/>
        <v>10.75</v>
      </c>
      <c r="AB51" s="3">
        <f t="shared" si="80"/>
        <v>3</v>
      </c>
      <c r="AC51" s="3"/>
      <c r="AD51" s="3"/>
      <c r="AE51" s="3"/>
      <c r="AF51" s="3"/>
      <c r="AG51" s="21">
        <f t="shared" si="92"/>
        <v>10.700000000000001</v>
      </c>
      <c r="AH51" s="3">
        <f t="shared" si="81"/>
        <v>3</v>
      </c>
      <c r="AI51" s="13">
        <f t="shared" si="93"/>
        <v>31.450000000000003</v>
      </c>
      <c r="AJ51" s="3">
        <f t="shared" si="82"/>
        <v>13</v>
      </c>
      <c r="AK51" s="70"/>
      <c r="AL51" s="72"/>
      <c r="AM51" s="70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2"/>
    </row>
    <row r="52" spans="1:52" x14ac:dyDescent="0.25">
      <c r="A52" s="6">
        <v>27</v>
      </c>
      <c r="B52" s="6" t="s">
        <v>74</v>
      </c>
      <c r="C52" s="6" t="s">
        <v>71</v>
      </c>
      <c r="D52" s="6" t="s">
        <v>58</v>
      </c>
      <c r="E52" s="3"/>
      <c r="F52" s="3"/>
      <c r="G52" s="3"/>
      <c r="H52" s="3"/>
      <c r="I52" s="13"/>
      <c r="J52" s="3"/>
      <c r="K52" s="3"/>
      <c r="L52" s="3"/>
      <c r="M52" s="3"/>
      <c r="N52" s="13"/>
      <c r="O52" s="15">
        <f t="shared" si="89"/>
        <v>0</v>
      </c>
      <c r="P52" s="3">
        <f t="shared" si="83"/>
        <v>14</v>
      </c>
      <c r="Q52" s="3"/>
      <c r="R52" s="3"/>
      <c r="S52" s="3"/>
      <c r="T52" s="3"/>
      <c r="U52" s="17">
        <f t="shared" si="90"/>
        <v>0</v>
      </c>
      <c r="V52" s="3">
        <f t="shared" si="79"/>
        <v>13</v>
      </c>
      <c r="W52" s="3"/>
      <c r="X52" s="3"/>
      <c r="Y52" s="3"/>
      <c r="Z52" s="3"/>
      <c r="AA52" s="19">
        <f t="shared" si="91"/>
        <v>0</v>
      </c>
      <c r="AB52" s="3">
        <f t="shared" si="80"/>
        <v>14</v>
      </c>
      <c r="AC52" s="3"/>
      <c r="AD52" s="3"/>
      <c r="AE52" s="3"/>
      <c r="AF52" s="3"/>
      <c r="AG52" s="21">
        <f t="shared" si="92"/>
        <v>0</v>
      </c>
      <c r="AH52" s="3">
        <f t="shared" si="81"/>
        <v>14</v>
      </c>
      <c r="AI52" s="13">
        <f t="shared" si="93"/>
        <v>0</v>
      </c>
      <c r="AJ52" s="3">
        <f t="shared" si="82"/>
        <v>14</v>
      </c>
      <c r="AK52" s="70"/>
      <c r="AL52" s="72"/>
      <c r="AM52" s="70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2"/>
    </row>
    <row r="53" spans="1:52" x14ac:dyDescent="0.25">
      <c r="A53" s="6">
        <v>38</v>
      </c>
      <c r="B53" s="6" t="s">
        <v>84</v>
      </c>
      <c r="C53" s="6" t="s">
        <v>52</v>
      </c>
      <c r="D53" s="6" t="s">
        <v>58</v>
      </c>
      <c r="E53" s="3"/>
      <c r="F53" s="3"/>
      <c r="G53" s="3"/>
      <c r="H53" s="3"/>
      <c r="I53" s="13"/>
      <c r="J53" s="3"/>
      <c r="K53" s="3"/>
      <c r="L53" s="3"/>
      <c r="M53" s="3"/>
      <c r="N53" s="13"/>
      <c r="O53" s="15">
        <f>O35</f>
        <v>11.85</v>
      </c>
      <c r="P53" s="3">
        <f t="shared" si="83"/>
        <v>10</v>
      </c>
      <c r="Q53" s="3"/>
      <c r="R53" s="3"/>
      <c r="S53" s="3"/>
      <c r="T53" s="3"/>
      <c r="U53" s="17">
        <f>U35</f>
        <v>8.6000000000000014</v>
      </c>
      <c r="V53" s="3">
        <f t="shared" si="79"/>
        <v>10</v>
      </c>
      <c r="W53" s="3"/>
      <c r="X53" s="3"/>
      <c r="Y53" s="3"/>
      <c r="Z53" s="3"/>
      <c r="AA53" s="19">
        <f>AA35</f>
        <v>10</v>
      </c>
      <c r="AB53" s="3">
        <f t="shared" si="80"/>
        <v>6</v>
      </c>
      <c r="AC53" s="3"/>
      <c r="AD53" s="3"/>
      <c r="AE53" s="3"/>
      <c r="AF53" s="3"/>
      <c r="AG53" s="21">
        <f>AG35</f>
        <v>10.600000000000001</v>
      </c>
      <c r="AH53" s="3">
        <f t="shared" si="81"/>
        <v>7</v>
      </c>
      <c r="AI53" s="13">
        <f>AI35</f>
        <v>41.050000000000004</v>
      </c>
      <c r="AJ53" s="3">
        <f t="shared" si="82"/>
        <v>7</v>
      </c>
      <c r="AK53" s="70"/>
      <c r="AL53" s="72"/>
      <c r="AM53" s="70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2"/>
    </row>
    <row r="54" spans="1:52" x14ac:dyDescent="0.25">
      <c r="A54" s="6">
        <v>39</v>
      </c>
      <c r="B54" s="6" t="s">
        <v>85</v>
      </c>
      <c r="C54" s="6" t="s">
        <v>52</v>
      </c>
      <c r="D54" s="6" t="s">
        <v>58</v>
      </c>
      <c r="E54" s="3"/>
      <c r="F54" s="3"/>
      <c r="G54" s="3"/>
      <c r="H54" s="3"/>
      <c r="I54" s="13"/>
      <c r="J54" s="3"/>
      <c r="K54" s="3"/>
      <c r="L54" s="3"/>
      <c r="M54" s="3"/>
      <c r="N54" s="13"/>
      <c r="O54" s="15">
        <f t="shared" ref="O54:O55" si="94">O36</f>
        <v>11.95</v>
      </c>
      <c r="P54" s="3">
        <f t="shared" si="83"/>
        <v>7</v>
      </c>
      <c r="Q54" s="3"/>
      <c r="R54" s="3"/>
      <c r="S54" s="3"/>
      <c r="T54" s="3"/>
      <c r="U54" s="17">
        <f t="shared" ref="U54:U55" si="95">U36</f>
        <v>10.4</v>
      </c>
      <c r="V54" s="3">
        <f t="shared" si="79"/>
        <v>4</v>
      </c>
      <c r="W54" s="3"/>
      <c r="X54" s="3"/>
      <c r="Y54" s="3"/>
      <c r="Z54" s="3"/>
      <c r="AA54" s="19">
        <f t="shared" ref="AA54:AA55" si="96">AA36</f>
        <v>6.6999999999999993</v>
      </c>
      <c r="AB54" s="3">
        <f t="shared" si="80"/>
        <v>13</v>
      </c>
      <c r="AC54" s="3"/>
      <c r="AD54" s="3"/>
      <c r="AE54" s="3"/>
      <c r="AF54" s="3"/>
      <c r="AG54" s="21">
        <f t="shared" ref="AG54:AG55" si="97">AG36</f>
        <v>10.3</v>
      </c>
      <c r="AH54" s="3">
        <f t="shared" si="81"/>
        <v>9</v>
      </c>
      <c r="AI54" s="13">
        <f t="shared" ref="AI54:AI55" si="98">AI36</f>
        <v>39.35</v>
      </c>
      <c r="AJ54" s="3">
        <f t="shared" si="82"/>
        <v>9</v>
      </c>
      <c r="AK54" s="70"/>
      <c r="AL54" s="72"/>
      <c r="AM54" s="70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2"/>
    </row>
    <row r="55" spans="1:52" x14ac:dyDescent="0.25">
      <c r="A55" s="6">
        <v>40</v>
      </c>
      <c r="B55" s="6" t="s">
        <v>282</v>
      </c>
      <c r="C55" s="6" t="s">
        <v>52</v>
      </c>
      <c r="D55" s="6" t="s">
        <v>58</v>
      </c>
      <c r="E55" s="3"/>
      <c r="F55" s="3"/>
      <c r="G55" s="3"/>
      <c r="H55" s="3"/>
      <c r="I55" s="13"/>
      <c r="J55" s="3"/>
      <c r="K55" s="3"/>
      <c r="L55" s="3"/>
      <c r="M55" s="3"/>
      <c r="N55" s="13"/>
      <c r="O55" s="15">
        <f t="shared" si="94"/>
        <v>11.9</v>
      </c>
      <c r="P55" s="3">
        <f t="shared" si="83"/>
        <v>8</v>
      </c>
      <c r="Q55" s="3"/>
      <c r="R55" s="3"/>
      <c r="S55" s="3"/>
      <c r="T55" s="3"/>
      <c r="U55" s="17">
        <f t="shared" si="95"/>
        <v>10.350000000000001</v>
      </c>
      <c r="V55" s="3">
        <f t="shared" si="79"/>
        <v>5</v>
      </c>
      <c r="W55" s="3"/>
      <c r="X55" s="3"/>
      <c r="Y55" s="3"/>
      <c r="Z55" s="3"/>
      <c r="AA55" s="19">
        <f t="shared" si="96"/>
        <v>9</v>
      </c>
      <c r="AB55" s="3">
        <f t="shared" si="80"/>
        <v>8</v>
      </c>
      <c r="AC55" s="3"/>
      <c r="AD55" s="3"/>
      <c r="AE55" s="3"/>
      <c r="AF55" s="3"/>
      <c r="AG55" s="21">
        <f t="shared" si="97"/>
        <v>10.050000000000001</v>
      </c>
      <c r="AH55" s="3">
        <f t="shared" si="81"/>
        <v>10</v>
      </c>
      <c r="AI55" s="13">
        <f t="shared" si="98"/>
        <v>41.3</v>
      </c>
      <c r="AJ55" s="3">
        <f t="shared" si="82"/>
        <v>6</v>
      </c>
      <c r="AK55" s="70"/>
      <c r="AL55" s="72"/>
      <c r="AM55" s="70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2"/>
    </row>
    <row r="56" spans="1:52" x14ac:dyDescent="0.25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70"/>
      <c r="AL56" s="72"/>
      <c r="AM56" s="70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2"/>
    </row>
    <row r="57" spans="1:52" x14ac:dyDescent="0.25">
      <c r="A57" s="70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2"/>
      <c r="AK57" s="70"/>
      <c r="AL57" s="72"/>
      <c r="AM57" s="70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2"/>
    </row>
    <row r="58" spans="1:52" x14ac:dyDescent="0.25">
      <c r="A58" s="73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5"/>
      <c r="AK58" s="70"/>
      <c r="AL58" s="72"/>
      <c r="AM58" s="70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2"/>
    </row>
    <row r="59" spans="1:52" x14ac:dyDescent="0.25">
      <c r="A59" s="6" t="s">
        <v>297</v>
      </c>
      <c r="B59" s="6" t="s">
        <v>92</v>
      </c>
      <c r="C59" s="6" t="s">
        <v>93</v>
      </c>
      <c r="D59" s="6" t="s">
        <v>298</v>
      </c>
      <c r="E59" s="3"/>
      <c r="F59" s="3"/>
      <c r="G59" s="3"/>
      <c r="H59" s="3"/>
      <c r="I59" s="13"/>
      <c r="J59" s="3"/>
      <c r="K59" s="3"/>
      <c r="L59" s="3"/>
      <c r="M59" s="3"/>
      <c r="N59" s="13"/>
      <c r="O59" s="15" t="s">
        <v>248</v>
      </c>
      <c r="P59" s="14" t="s">
        <v>267</v>
      </c>
      <c r="Q59" s="3"/>
      <c r="R59" s="3"/>
      <c r="S59" s="3"/>
      <c r="T59" s="3"/>
      <c r="U59" s="17" t="s">
        <v>249</v>
      </c>
      <c r="V59" s="16" t="s">
        <v>267</v>
      </c>
      <c r="W59" s="3"/>
      <c r="X59" s="3"/>
      <c r="Y59" s="3"/>
      <c r="Z59" s="3"/>
      <c r="AA59" s="19" t="s">
        <v>250</v>
      </c>
      <c r="AB59" s="18" t="s">
        <v>267</v>
      </c>
      <c r="AC59" s="3"/>
      <c r="AD59" s="3"/>
      <c r="AE59" s="3"/>
      <c r="AF59" s="3"/>
      <c r="AG59" s="20" t="s">
        <v>251</v>
      </c>
      <c r="AH59" s="20" t="s">
        <v>267</v>
      </c>
      <c r="AI59" s="13" t="s">
        <v>274</v>
      </c>
      <c r="AJ59" s="3" t="s">
        <v>267</v>
      </c>
      <c r="AK59" s="70"/>
      <c r="AL59" s="72"/>
      <c r="AM59" s="70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2"/>
    </row>
    <row r="60" spans="1:52" x14ac:dyDescent="0.25">
      <c r="A60" s="6">
        <v>13</v>
      </c>
      <c r="B60" s="6" t="s">
        <v>60</v>
      </c>
      <c r="C60" s="6" t="s">
        <v>57</v>
      </c>
      <c r="D60" s="6" t="s">
        <v>58</v>
      </c>
      <c r="E60" s="3"/>
      <c r="F60" s="3"/>
      <c r="G60" s="3"/>
      <c r="H60" s="3"/>
      <c r="I60" s="13"/>
      <c r="J60" s="3"/>
      <c r="K60" s="3"/>
      <c r="L60" s="3"/>
      <c r="M60" s="3"/>
      <c r="N60" s="13"/>
      <c r="O60" s="15">
        <f>O17</f>
        <v>12.5</v>
      </c>
      <c r="P60" s="3">
        <f>_xlfn.RANK.EQ(O60,(O$60:O$69),0)</f>
        <v>2</v>
      </c>
      <c r="Q60" s="3"/>
      <c r="R60" s="3"/>
      <c r="S60" s="3"/>
      <c r="T60" s="3"/>
      <c r="U60" s="17">
        <f>U17</f>
        <v>11.05</v>
      </c>
      <c r="V60" s="3">
        <f t="shared" ref="V60:V69" si="99">_xlfn.RANK.EQ(U60,(U$60:U$69),0)</f>
        <v>2</v>
      </c>
      <c r="W60" s="3"/>
      <c r="X60" s="3"/>
      <c r="Y60" s="3"/>
      <c r="Z60" s="3"/>
      <c r="AA60" s="19">
        <f>AA17</f>
        <v>11.450000000000001</v>
      </c>
      <c r="AB60" s="3">
        <f t="shared" ref="AB60:AB69" si="100">_xlfn.RANK.EQ(AA60,(AA$60:AA$69),0)</f>
        <v>2</v>
      </c>
      <c r="AC60" s="3"/>
      <c r="AD60" s="3"/>
      <c r="AE60" s="3"/>
      <c r="AF60" s="3"/>
      <c r="AG60" s="21">
        <f>AG17</f>
        <v>11.5</v>
      </c>
      <c r="AH60" s="3">
        <f t="shared" ref="AH60:AH69" si="101">_xlfn.RANK.EQ(AG60,(AG$60:AG$69),0)</f>
        <v>2</v>
      </c>
      <c r="AI60" s="13">
        <f>AI17</f>
        <v>46.5</v>
      </c>
      <c r="AJ60" s="3">
        <f t="shared" ref="AJ60:AJ69" si="102">_xlfn.RANK.EQ(AI60,(AI$60:AI$69),0)</f>
        <v>2</v>
      </c>
      <c r="AK60" s="70"/>
      <c r="AL60" s="72"/>
      <c r="AM60" s="70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2"/>
    </row>
    <row r="61" spans="1:52" x14ac:dyDescent="0.25">
      <c r="A61" s="6">
        <v>14</v>
      </c>
      <c r="B61" s="6" t="s">
        <v>61</v>
      </c>
      <c r="C61" s="6" t="s">
        <v>57</v>
      </c>
      <c r="D61" s="6" t="s">
        <v>58</v>
      </c>
      <c r="E61" s="3"/>
      <c r="F61" s="3"/>
      <c r="G61" s="3"/>
      <c r="H61" s="3"/>
      <c r="I61" s="13"/>
      <c r="J61" s="3"/>
      <c r="K61" s="3"/>
      <c r="L61" s="3"/>
      <c r="M61" s="3"/>
      <c r="N61" s="13"/>
      <c r="O61" s="15">
        <f t="shared" ref="O61:O65" si="103">O18</f>
        <v>12.4</v>
      </c>
      <c r="P61" s="3">
        <f t="shared" ref="P61:P69" si="104">_xlfn.RANK.EQ(O61,(O$60:O$69),0)</f>
        <v>4</v>
      </c>
      <c r="Q61" s="3"/>
      <c r="R61" s="3"/>
      <c r="S61" s="3"/>
      <c r="T61" s="3"/>
      <c r="U61" s="17">
        <f t="shared" ref="U61:U65" si="105">U18</f>
        <v>10.5</v>
      </c>
      <c r="V61" s="3">
        <f t="shared" si="99"/>
        <v>5</v>
      </c>
      <c r="W61" s="3"/>
      <c r="X61" s="3"/>
      <c r="Y61" s="3"/>
      <c r="Z61" s="3"/>
      <c r="AA61" s="19">
        <f t="shared" ref="AA61:AA65" si="106">AA18</f>
        <v>10</v>
      </c>
      <c r="AB61" s="3">
        <f t="shared" si="100"/>
        <v>6</v>
      </c>
      <c r="AC61" s="3"/>
      <c r="AD61" s="3"/>
      <c r="AE61" s="3"/>
      <c r="AF61" s="3"/>
      <c r="AG61" s="21">
        <f t="shared" ref="AG61:AG65" si="107">AG18</f>
        <v>10.8</v>
      </c>
      <c r="AH61" s="3">
        <f t="shared" si="101"/>
        <v>3</v>
      </c>
      <c r="AI61" s="13">
        <f t="shared" ref="AI61:AI65" si="108">AI18</f>
        <v>43.7</v>
      </c>
      <c r="AJ61" s="3">
        <f t="shared" si="102"/>
        <v>5</v>
      </c>
      <c r="AK61" s="70"/>
      <c r="AL61" s="72"/>
      <c r="AM61" s="70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2"/>
    </row>
    <row r="62" spans="1:52" x14ac:dyDescent="0.25">
      <c r="A62" s="6">
        <v>15</v>
      </c>
      <c r="B62" s="6" t="s">
        <v>244</v>
      </c>
      <c r="C62" s="6" t="s">
        <v>57</v>
      </c>
      <c r="D62" s="6" t="s">
        <v>58</v>
      </c>
      <c r="E62" s="3"/>
      <c r="F62" s="3"/>
      <c r="G62" s="3"/>
      <c r="H62" s="3"/>
      <c r="I62" s="13"/>
      <c r="J62" s="3"/>
      <c r="K62" s="3"/>
      <c r="L62" s="3"/>
      <c r="M62" s="3"/>
      <c r="N62" s="13"/>
      <c r="O62" s="15">
        <f t="shared" si="103"/>
        <v>12.3</v>
      </c>
      <c r="P62" s="3">
        <f t="shared" si="104"/>
        <v>5</v>
      </c>
      <c r="Q62" s="3"/>
      <c r="R62" s="3"/>
      <c r="S62" s="3"/>
      <c r="T62" s="3"/>
      <c r="U62" s="17">
        <f t="shared" si="105"/>
        <v>10.350000000000001</v>
      </c>
      <c r="V62" s="3">
        <f t="shared" si="99"/>
        <v>7</v>
      </c>
      <c r="W62" s="3"/>
      <c r="X62" s="3"/>
      <c r="Y62" s="3"/>
      <c r="Z62" s="3"/>
      <c r="AA62" s="19">
        <f t="shared" si="106"/>
        <v>9.6999999999999993</v>
      </c>
      <c r="AB62" s="3">
        <f t="shared" si="100"/>
        <v>8</v>
      </c>
      <c r="AC62" s="3"/>
      <c r="AD62" s="3"/>
      <c r="AE62" s="3"/>
      <c r="AF62" s="3"/>
      <c r="AG62" s="21">
        <f t="shared" si="107"/>
        <v>10.75</v>
      </c>
      <c r="AH62" s="3">
        <f t="shared" si="101"/>
        <v>4</v>
      </c>
      <c r="AI62" s="13">
        <f t="shared" si="108"/>
        <v>43.1</v>
      </c>
      <c r="AJ62" s="3">
        <f t="shared" si="102"/>
        <v>6</v>
      </c>
      <c r="AK62" s="70"/>
      <c r="AL62" s="72"/>
      <c r="AM62" s="70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2"/>
    </row>
    <row r="63" spans="1:52" x14ac:dyDescent="0.25">
      <c r="A63" s="6">
        <v>16</v>
      </c>
      <c r="B63" s="6" t="s">
        <v>62</v>
      </c>
      <c r="C63" s="6" t="s">
        <v>57</v>
      </c>
      <c r="D63" s="6" t="s">
        <v>58</v>
      </c>
      <c r="E63" s="3"/>
      <c r="F63" s="3"/>
      <c r="G63" s="3"/>
      <c r="H63" s="3"/>
      <c r="I63" s="13"/>
      <c r="J63" s="3"/>
      <c r="K63" s="3"/>
      <c r="L63" s="3"/>
      <c r="M63" s="3"/>
      <c r="N63" s="13"/>
      <c r="O63" s="15">
        <f t="shared" si="103"/>
        <v>12.5</v>
      </c>
      <c r="P63" s="3">
        <f t="shared" si="104"/>
        <v>2</v>
      </c>
      <c r="Q63" s="3"/>
      <c r="R63" s="3"/>
      <c r="S63" s="3"/>
      <c r="T63" s="3"/>
      <c r="U63" s="17">
        <f t="shared" si="105"/>
        <v>10.9</v>
      </c>
      <c r="V63" s="3">
        <f t="shared" si="99"/>
        <v>4</v>
      </c>
      <c r="W63" s="3"/>
      <c r="X63" s="3"/>
      <c r="Y63" s="3"/>
      <c r="Z63" s="3"/>
      <c r="AA63" s="19">
        <f t="shared" si="106"/>
        <v>11.049999999999999</v>
      </c>
      <c r="AB63" s="3">
        <f t="shared" si="100"/>
        <v>3</v>
      </c>
      <c r="AC63" s="3"/>
      <c r="AD63" s="3"/>
      <c r="AE63" s="3"/>
      <c r="AF63" s="3"/>
      <c r="AG63" s="21">
        <f t="shared" si="107"/>
        <v>10.7</v>
      </c>
      <c r="AH63" s="3">
        <f t="shared" si="101"/>
        <v>5</v>
      </c>
      <c r="AI63" s="13">
        <f t="shared" si="108"/>
        <v>45.149999999999991</v>
      </c>
      <c r="AJ63" s="3">
        <f t="shared" si="102"/>
        <v>3</v>
      </c>
      <c r="AK63" s="70"/>
      <c r="AL63" s="72"/>
      <c r="AM63" s="70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2"/>
    </row>
    <row r="64" spans="1:52" x14ac:dyDescent="0.25">
      <c r="A64" s="6">
        <v>17</v>
      </c>
      <c r="B64" s="6" t="s">
        <v>63</v>
      </c>
      <c r="C64" s="6" t="s">
        <v>57</v>
      </c>
      <c r="D64" s="6" t="s">
        <v>58</v>
      </c>
      <c r="E64" s="3"/>
      <c r="F64" s="3"/>
      <c r="G64" s="3"/>
      <c r="H64" s="3"/>
      <c r="I64" s="13"/>
      <c r="J64" s="3"/>
      <c r="K64" s="3"/>
      <c r="L64" s="3"/>
      <c r="M64" s="3"/>
      <c r="N64" s="13"/>
      <c r="O64" s="15">
        <f t="shared" si="103"/>
        <v>12.2</v>
      </c>
      <c r="P64" s="3">
        <f t="shared" si="104"/>
        <v>6</v>
      </c>
      <c r="Q64" s="3"/>
      <c r="R64" s="3"/>
      <c r="S64" s="3"/>
      <c r="T64" s="3"/>
      <c r="U64" s="17">
        <f t="shared" si="105"/>
        <v>11.05</v>
      </c>
      <c r="V64" s="3">
        <f t="shared" si="99"/>
        <v>2</v>
      </c>
      <c r="W64" s="3"/>
      <c r="X64" s="3"/>
      <c r="Y64" s="3"/>
      <c r="Z64" s="3"/>
      <c r="AA64" s="19">
        <f t="shared" si="106"/>
        <v>10.850000000000001</v>
      </c>
      <c r="AB64" s="3">
        <f t="shared" si="100"/>
        <v>4</v>
      </c>
      <c r="AC64" s="3"/>
      <c r="AD64" s="3"/>
      <c r="AE64" s="3"/>
      <c r="AF64" s="3"/>
      <c r="AG64" s="21">
        <f t="shared" si="107"/>
        <v>10.6</v>
      </c>
      <c r="AH64" s="3">
        <f t="shared" si="101"/>
        <v>6</v>
      </c>
      <c r="AI64" s="13">
        <f t="shared" si="108"/>
        <v>44.7</v>
      </c>
      <c r="AJ64" s="3">
        <f t="shared" si="102"/>
        <v>4</v>
      </c>
      <c r="AK64" s="70"/>
      <c r="AL64" s="72"/>
      <c r="AM64" s="70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2"/>
    </row>
    <row r="65" spans="1:52" x14ac:dyDescent="0.25">
      <c r="A65" s="6">
        <v>18</v>
      </c>
      <c r="B65" s="6" t="s">
        <v>64</v>
      </c>
      <c r="C65" s="6" t="s">
        <v>57</v>
      </c>
      <c r="D65" s="6" t="s">
        <v>58</v>
      </c>
      <c r="E65" s="3"/>
      <c r="F65" s="3"/>
      <c r="G65" s="3"/>
      <c r="H65" s="3"/>
      <c r="I65" s="13"/>
      <c r="J65" s="3"/>
      <c r="K65" s="3"/>
      <c r="L65" s="3"/>
      <c r="M65" s="3"/>
      <c r="N65" s="13"/>
      <c r="O65" s="15">
        <f t="shared" si="103"/>
        <v>11.95</v>
      </c>
      <c r="P65" s="3">
        <f t="shared" si="104"/>
        <v>7</v>
      </c>
      <c r="Q65" s="3"/>
      <c r="R65" s="3"/>
      <c r="S65" s="3"/>
      <c r="T65" s="3"/>
      <c r="U65" s="17">
        <f t="shared" si="105"/>
        <v>10.199999999999999</v>
      </c>
      <c r="V65" s="3">
        <f t="shared" si="99"/>
        <v>9</v>
      </c>
      <c r="W65" s="3"/>
      <c r="X65" s="3"/>
      <c r="Y65" s="3"/>
      <c r="Z65" s="3"/>
      <c r="AA65" s="19">
        <f t="shared" si="106"/>
        <v>9.75</v>
      </c>
      <c r="AB65" s="3">
        <f t="shared" si="100"/>
        <v>7</v>
      </c>
      <c r="AC65" s="3"/>
      <c r="AD65" s="3"/>
      <c r="AE65" s="3"/>
      <c r="AF65" s="3"/>
      <c r="AG65" s="21">
        <f t="shared" si="107"/>
        <v>10.4</v>
      </c>
      <c r="AH65" s="3">
        <f t="shared" si="101"/>
        <v>8</v>
      </c>
      <c r="AI65" s="13">
        <f t="shared" si="108"/>
        <v>42.3</v>
      </c>
      <c r="AJ65" s="3">
        <f t="shared" si="102"/>
        <v>7</v>
      </c>
      <c r="AK65" s="70"/>
      <c r="AL65" s="72"/>
      <c r="AM65" s="70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2"/>
    </row>
    <row r="66" spans="1:52" x14ac:dyDescent="0.25">
      <c r="A66" s="6">
        <v>28</v>
      </c>
      <c r="B66" s="6" t="s">
        <v>75</v>
      </c>
      <c r="C66" s="6" t="s">
        <v>71</v>
      </c>
      <c r="D66" s="6" t="s">
        <v>58</v>
      </c>
      <c r="E66" s="3"/>
      <c r="F66" s="3"/>
      <c r="G66" s="3"/>
      <c r="H66" s="3"/>
      <c r="I66" s="13"/>
      <c r="J66" s="3"/>
      <c r="K66" s="3"/>
      <c r="L66" s="3"/>
      <c r="M66" s="3"/>
      <c r="N66" s="13"/>
      <c r="O66" s="15">
        <f>O29</f>
        <v>12.6</v>
      </c>
      <c r="P66" s="3">
        <f t="shared" si="104"/>
        <v>1</v>
      </c>
      <c r="Q66" s="3"/>
      <c r="R66" s="3"/>
      <c r="S66" s="3"/>
      <c r="T66" s="3"/>
      <c r="U66" s="17">
        <f>U29</f>
        <v>11.7</v>
      </c>
      <c r="V66" s="3">
        <f t="shared" si="99"/>
        <v>1</v>
      </c>
      <c r="W66" s="3"/>
      <c r="X66" s="3"/>
      <c r="Y66" s="3"/>
      <c r="Z66" s="3"/>
      <c r="AA66" s="19">
        <f>AA29</f>
        <v>11.600000000000001</v>
      </c>
      <c r="AB66" s="3">
        <f t="shared" si="100"/>
        <v>1</v>
      </c>
      <c r="AC66" s="3"/>
      <c r="AD66" s="3"/>
      <c r="AE66" s="3"/>
      <c r="AF66" s="3"/>
      <c r="AG66" s="21">
        <f>AG29</f>
        <v>11.8</v>
      </c>
      <c r="AH66" s="3">
        <f t="shared" si="101"/>
        <v>1</v>
      </c>
      <c r="AI66" s="13">
        <f>AI29</f>
        <v>47.7</v>
      </c>
      <c r="AJ66" s="3">
        <f t="shared" si="102"/>
        <v>1</v>
      </c>
      <c r="AK66" s="70"/>
      <c r="AL66" s="72"/>
      <c r="AM66" s="70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2"/>
    </row>
    <row r="67" spans="1:52" x14ac:dyDescent="0.25">
      <c r="A67" s="6">
        <v>35</v>
      </c>
      <c r="B67" s="6" t="s">
        <v>81</v>
      </c>
      <c r="C67" s="6" t="s">
        <v>52</v>
      </c>
      <c r="D67" s="6" t="s">
        <v>58</v>
      </c>
      <c r="E67" s="3"/>
      <c r="F67" s="3"/>
      <c r="G67" s="3"/>
      <c r="H67" s="3"/>
      <c r="I67" s="13"/>
      <c r="J67" s="3"/>
      <c r="K67" s="3"/>
      <c r="L67" s="3"/>
      <c r="M67" s="3"/>
      <c r="N67" s="13"/>
      <c r="O67" s="15">
        <f>O32</f>
        <v>11.55</v>
      </c>
      <c r="P67" s="3">
        <f t="shared" si="104"/>
        <v>9</v>
      </c>
      <c r="Q67" s="3"/>
      <c r="R67" s="3"/>
      <c r="S67" s="3"/>
      <c r="T67" s="3"/>
      <c r="U67" s="17">
        <f>U32</f>
        <v>9.9499999999999993</v>
      </c>
      <c r="V67" s="3">
        <f t="shared" si="99"/>
        <v>10</v>
      </c>
      <c r="W67" s="3"/>
      <c r="X67" s="3"/>
      <c r="Y67" s="3"/>
      <c r="Z67" s="3"/>
      <c r="AA67" s="19">
        <f>AA32</f>
        <v>10.549999999999999</v>
      </c>
      <c r="AB67" s="3">
        <f t="shared" si="100"/>
        <v>5</v>
      </c>
      <c r="AC67" s="3"/>
      <c r="AD67" s="3"/>
      <c r="AE67" s="3"/>
      <c r="AF67" s="3"/>
      <c r="AG67" s="21">
        <f>AG32</f>
        <v>10.100000000000001</v>
      </c>
      <c r="AH67" s="3">
        <f t="shared" si="101"/>
        <v>9</v>
      </c>
      <c r="AI67" s="13">
        <f>AI32</f>
        <v>42.15</v>
      </c>
      <c r="AJ67" s="3">
        <f t="shared" si="102"/>
        <v>8</v>
      </c>
      <c r="AK67" s="70"/>
      <c r="AL67" s="72"/>
      <c r="AM67" s="70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2"/>
    </row>
    <row r="68" spans="1:52" x14ac:dyDescent="0.25">
      <c r="A68" s="6">
        <v>36</v>
      </c>
      <c r="B68" s="6" t="s">
        <v>82</v>
      </c>
      <c r="C68" s="6" t="s">
        <v>52</v>
      </c>
      <c r="D68" s="6" t="s">
        <v>58</v>
      </c>
      <c r="E68" s="3"/>
      <c r="F68" s="3"/>
      <c r="G68" s="3"/>
      <c r="H68" s="3"/>
      <c r="I68" s="13"/>
      <c r="J68" s="3"/>
      <c r="K68" s="3"/>
      <c r="L68" s="3"/>
      <c r="M68" s="3"/>
      <c r="N68" s="13"/>
      <c r="O68" s="15">
        <f t="shared" ref="O68:O69" si="109">O33</f>
        <v>11.9</v>
      </c>
      <c r="P68" s="3">
        <f t="shared" si="104"/>
        <v>8</v>
      </c>
      <c r="Q68" s="3"/>
      <c r="R68" s="3"/>
      <c r="S68" s="3"/>
      <c r="T68" s="3"/>
      <c r="U68" s="17">
        <f t="shared" ref="U68:U69" si="110">U33</f>
        <v>10.5</v>
      </c>
      <c r="V68" s="3">
        <f t="shared" si="99"/>
        <v>5</v>
      </c>
      <c r="W68" s="3"/>
      <c r="X68" s="3"/>
      <c r="Y68" s="3"/>
      <c r="Z68" s="3"/>
      <c r="AA68" s="19">
        <f t="shared" ref="AA68:AA69" si="111">AA33</f>
        <v>8.35</v>
      </c>
      <c r="AB68" s="3">
        <f t="shared" si="100"/>
        <v>10</v>
      </c>
      <c r="AC68" s="3"/>
      <c r="AD68" s="3"/>
      <c r="AE68" s="3"/>
      <c r="AF68" s="3"/>
      <c r="AG68" s="21">
        <f t="shared" ref="AG68:AG69" si="112">AG33</f>
        <v>9.1499999999999986</v>
      </c>
      <c r="AH68" s="3">
        <f t="shared" si="101"/>
        <v>10</v>
      </c>
      <c r="AI68" s="13">
        <f t="shared" ref="AI68:AI69" si="113">AI33</f>
        <v>39.9</v>
      </c>
      <c r="AJ68" s="3">
        <f t="shared" si="102"/>
        <v>10</v>
      </c>
      <c r="AK68" s="70"/>
      <c r="AL68" s="72"/>
      <c r="AM68" s="70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2"/>
    </row>
    <row r="69" spans="1:52" x14ac:dyDescent="0.25">
      <c r="A69" s="6">
        <v>37</v>
      </c>
      <c r="B69" s="6" t="s">
        <v>83</v>
      </c>
      <c r="C69" s="6" t="s">
        <v>52</v>
      </c>
      <c r="D69" s="6" t="s">
        <v>58</v>
      </c>
      <c r="E69" s="3"/>
      <c r="F69" s="3"/>
      <c r="G69" s="3"/>
      <c r="H69" s="3"/>
      <c r="I69" s="13"/>
      <c r="J69" s="3"/>
      <c r="K69" s="3"/>
      <c r="L69" s="3"/>
      <c r="M69" s="3"/>
      <c r="N69" s="13"/>
      <c r="O69" s="15">
        <f t="shared" si="109"/>
        <v>11.1</v>
      </c>
      <c r="P69" s="3">
        <f t="shared" si="104"/>
        <v>10</v>
      </c>
      <c r="Q69" s="3"/>
      <c r="R69" s="3"/>
      <c r="S69" s="3"/>
      <c r="T69" s="3"/>
      <c r="U69" s="17">
        <f t="shared" si="110"/>
        <v>10.35</v>
      </c>
      <c r="V69" s="3">
        <f t="shared" si="99"/>
        <v>8</v>
      </c>
      <c r="W69" s="3"/>
      <c r="X69" s="3"/>
      <c r="Y69" s="3"/>
      <c r="Z69" s="3"/>
      <c r="AA69" s="19">
        <f t="shared" si="111"/>
        <v>8.6999999999999993</v>
      </c>
      <c r="AB69" s="3">
        <f t="shared" si="100"/>
        <v>9</v>
      </c>
      <c r="AC69" s="3"/>
      <c r="AD69" s="3"/>
      <c r="AE69" s="3"/>
      <c r="AF69" s="3"/>
      <c r="AG69" s="21">
        <f t="shared" si="112"/>
        <v>10.450000000000001</v>
      </c>
      <c r="AH69" s="3">
        <f t="shared" si="101"/>
        <v>7</v>
      </c>
      <c r="AI69" s="13">
        <f t="shared" si="113"/>
        <v>40.6</v>
      </c>
      <c r="AJ69" s="3">
        <f t="shared" si="102"/>
        <v>9</v>
      </c>
      <c r="AK69" s="70"/>
      <c r="AL69" s="72"/>
      <c r="AM69" s="70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2"/>
    </row>
    <row r="70" spans="1:52" x14ac:dyDescent="0.25">
      <c r="A70" s="67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70"/>
      <c r="AL70" s="72"/>
      <c r="AM70" s="70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2"/>
    </row>
    <row r="71" spans="1:52" x14ac:dyDescent="0.25">
      <c r="A71" s="70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2"/>
      <c r="AK71" s="70"/>
      <c r="AL71" s="72"/>
      <c r="AM71" s="70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2"/>
    </row>
    <row r="72" spans="1:52" x14ac:dyDescent="0.25">
      <c r="A72" s="70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2"/>
      <c r="AK72" s="70"/>
      <c r="AL72" s="72"/>
      <c r="AM72" s="70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2"/>
    </row>
    <row r="73" spans="1:52" x14ac:dyDescent="0.25">
      <c r="A73" s="70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2"/>
      <c r="AK73" s="70"/>
      <c r="AL73" s="72"/>
      <c r="AM73" s="70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2"/>
    </row>
    <row r="74" spans="1:52" x14ac:dyDescent="0.25">
      <c r="A74" s="70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2"/>
      <c r="AK74" s="70"/>
      <c r="AL74" s="72"/>
      <c r="AM74" s="70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2"/>
    </row>
    <row r="75" spans="1:52" x14ac:dyDescent="0.25">
      <c r="A75" s="70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2"/>
      <c r="AK75" s="70"/>
      <c r="AL75" s="72"/>
      <c r="AM75" s="70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2"/>
    </row>
    <row r="76" spans="1:52" x14ac:dyDescent="0.25">
      <c r="A76" s="73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5"/>
      <c r="AK76" s="70"/>
      <c r="AL76" s="72"/>
      <c r="AM76" s="73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5"/>
    </row>
    <row r="77" spans="1:52" x14ac:dyDescent="0.25">
      <c r="A77" s="6"/>
      <c r="B77" s="6"/>
      <c r="C77" s="6"/>
      <c r="D77" s="6"/>
      <c r="E77" s="3"/>
      <c r="F77" s="3"/>
      <c r="G77" s="3"/>
      <c r="H77" s="3"/>
      <c r="I77" s="13"/>
      <c r="J77" s="3"/>
      <c r="K77" s="3"/>
      <c r="L77" s="3"/>
      <c r="M77" s="3"/>
      <c r="N77" s="13"/>
      <c r="O77" s="13"/>
      <c r="P77" s="3"/>
      <c r="Q77" s="3"/>
      <c r="R77" s="3"/>
      <c r="S77" s="3"/>
      <c r="T77" s="3"/>
      <c r="U77" s="13"/>
      <c r="V77" s="3"/>
      <c r="W77" s="3"/>
      <c r="X77" s="3"/>
      <c r="Y77" s="3"/>
      <c r="Z77" s="3"/>
      <c r="AA77" s="13"/>
      <c r="AB77" s="3"/>
      <c r="AC77" s="3"/>
      <c r="AD77" s="3"/>
      <c r="AE77" s="3"/>
      <c r="AF77" s="3"/>
      <c r="AG77" s="3"/>
      <c r="AH77" s="3"/>
      <c r="AI77" s="13"/>
      <c r="AJ77" s="3"/>
      <c r="AK77" s="70"/>
      <c r="AL77" s="72"/>
      <c r="AM77" s="59" t="s">
        <v>301</v>
      </c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1"/>
    </row>
    <row r="78" spans="1:52" x14ac:dyDescent="0.25">
      <c r="A78" s="6"/>
      <c r="B78" s="6"/>
      <c r="C78" s="6"/>
      <c r="D78" s="6"/>
      <c r="E78" s="45" t="s">
        <v>95</v>
      </c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7"/>
      <c r="Q78" s="48" t="s">
        <v>96</v>
      </c>
      <c r="R78" s="49"/>
      <c r="S78" s="49"/>
      <c r="T78" s="49"/>
      <c r="U78" s="49"/>
      <c r="V78" s="50"/>
      <c r="W78" s="51" t="s">
        <v>97</v>
      </c>
      <c r="X78" s="52"/>
      <c r="Y78" s="52"/>
      <c r="Z78" s="52"/>
      <c r="AA78" s="52"/>
      <c r="AB78" s="53"/>
      <c r="AC78" s="54" t="s">
        <v>98</v>
      </c>
      <c r="AD78" s="55"/>
      <c r="AE78" s="55"/>
      <c r="AF78" s="55"/>
      <c r="AG78" s="55"/>
      <c r="AH78" s="56"/>
      <c r="AI78" s="57" t="s">
        <v>277</v>
      </c>
      <c r="AJ78" s="58"/>
      <c r="AK78" s="70"/>
      <c r="AL78" s="72"/>
      <c r="AM78" s="45" t="s">
        <v>95</v>
      </c>
      <c r="AN78" s="46"/>
      <c r="AO78" s="47"/>
      <c r="AP78" s="48" t="s">
        <v>96</v>
      </c>
      <c r="AQ78" s="49"/>
      <c r="AR78" s="50"/>
      <c r="AS78" s="51" t="s">
        <v>97</v>
      </c>
      <c r="AT78" s="52"/>
      <c r="AU78" s="53"/>
      <c r="AV78" s="54" t="s">
        <v>98</v>
      </c>
      <c r="AW78" s="55"/>
      <c r="AX78" s="56"/>
      <c r="AY78" s="3" t="s">
        <v>274</v>
      </c>
      <c r="AZ78" s="3" t="s">
        <v>267</v>
      </c>
    </row>
    <row r="79" spans="1:52" x14ac:dyDescent="0.25">
      <c r="A79" s="6"/>
      <c r="B79" s="32" t="s">
        <v>227</v>
      </c>
      <c r="C79" s="6"/>
      <c r="D79" s="6"/>
      <c r="E79" s="3" t="s">
        <v>270</v>
      </c>
      <c r="F79" s="3" t="s">
        <v>271</v>
      </c>
      <c r="G79" s="3" t="s">
        <v>247</v>
      </c>
      <c r="H79" s="3" t="s">
        <v>272</v>
      </c>
      <c r="I79" s="14" t="s">
        <v>275</v>
      </c>
      <c r="J79" s="3" t="s">
        <v>270</v>
      </c>
      <c r="K79" s="3" t="s">
        <v>271</v>
      </c>
      <c r="L79" s="3" t="s">
        <v>247</v>
      </c>
      <c r="M79" s="3" t="s">
        <v>272</v>
      </c>
      <c r="N79" s="14" t="s">
        <v>276</v>
      </c>
      <c r="O79" s="14" t="s">
        <v>95</v>
      </c>
      <c r="P79" s="3" t="s">
        <v>267</v>
      </c>
      <c r="Q79" s="3" t="s">
        <v>270</v>
      </c>
      <c r="R79" s="3" t="s">
        <v>271</v>
      </c>
      <c r="S79" s="3" t="s">
        <v>247</v>
      </c>
      <c r="T79" s="3" t="s">
        <v>272</v>
      </c>
      <c r="U79" s="16" t="s">
        <v>96</v>
      </c>
      <c r="V79" s="3" t="s">
        <v>267</v>
      </c>
      <c r="W79" s="3" t="s">
        <v>270</v>
      </c>
      <c r="X79" s="3" t="s">
        <v>271</v>
      </c>
      <c r="Y79" s="3" t="s">
        <v>247</v>
      </c>
      <c r="Z79" s="3" t="s">
        <v>272</v>
      </c>
      <c r="AA79" s="18" t="s">
        <v>97</v>
      </c>
      <c r="AB79" s="3" t="s">
        <v>267</v>
      </c>
      <c r="AC79" s="3" t="s">
        <v>270</v>
      </c>
      <c r="AD79" s="3" t="s">
        <v>271</v>
      </c>
      <c r="AE79" s="3" t="s">
        <v>247</v>
      </c>
      <c r="AF79" s="3" t="s">
        <v>272</v>
      </c>
      <c r="AG79" s="20" t="s">
        <v>273</v>
      </c>
      <c r="AH79" s="3" t="s">
        <v>267</v>
      </c>
      <c r="AI79" s="3" t="s">
        <v>274</v>
      </c>
      <c r="AJ79" s="3" t="s">
        <v>267</v>
      </c>
      <c r="AK79" s="70"/>
      <c r="AL79" s="72"/>
      <c r="AM79" s="59" t="s">
        <v>227</v>
      </c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1"/>
    </row>
    <row r="80" spans="1:52" x14ac:dyDescent="0.25">
      <c r="A80" s="6">
        <v>9</v>
      </c>
      <c r="B80" s="6" t="s">
        <v>53</v>
      </c>
      <c r="C80" s="6" t="s">
        <v>57</v>
      </c>
      <c r="D80" s="6" t="s">
        <v>59</v>
      </c>
      <c r="E80" s="12">
        <v>2.5</v>
      </c>
      <c r="F80" s="12">
        <v>0.8</v>
      </c>
      <c r="G80" s="12">
        <v>0.8</v>
      </c>
      <c r="H80" s="12">
        <v>0</v>
      </c>
      <c r="I80" s="15">
        <f t="shared" ref="I80:I84" si="114">E80+10-((F80+G80)/2)-H80</f>
        <v>11.7</v>
      </c>
      <c r="J80" s="12">
        <v>0</v>
      </c>
      <c r="K80" s="12">
        <v>0</v>
      </c>
      <c r="L80" s="12">
        <v>0</v>
      </c>
      <c r="M80" s="12">
        <v>0</v>
      </c>
      <c r="N80" s="15">
        <f t="shared" ref="N80:N84" si="115">J80+10-((K80+L80)/2)-M80</f>
        <v>10</v>
      </c>
      <c r="O80" s="15">
        <f t="shared" ref="O80:O84" si="116">IF(I80&gt;N80,I80,N80)</f>
        <v>11.7</v>
      </c>
      <c r="P80" s="3"/>
      <c r="Q80" s="12">
        <v>1.4</v>
      </c>
      <c r="R80" s="12">
        <v>2.6</v>
      </c>
      <c r="S80" s="12">
        <v>2.5</v>
      </c>
      <c r="T80" s="12">
        <v>0</v>
      </c>
      <c r="U80" s="17">
        <f t="shared" ref="U80:U84" si="117">Q80+10-((R80+S80)/2)-T80</f>
        <v>8.8500000000000014</v>
      </c>
      <c r="V80" s="3"/>
      <c r="W80" s="12">
        <v>2</v>
      </c>
      <c r="X80" s="12">
        <v>3.4</v>
      </c>
      <c r="Y80" s="12">
        <v>3</v>
      </c>
      <c r="Z80" s="12">
        <v>0</v>
      </c>
      <c r="AA80" s="19">
        <f t="shared" ref="AA80:AA84" si="118">W80+10-((X80+Y80)/2)-Z80</f>
        <v>8.8000000000000007</v>
      </c>
      <c r="AB80" s="3"/>
      <c r="AC80" s="12">
        <v>2</v>
      </c>
      <c r="AD80" s="12">
        <v>2.5</v>
      </c>
      <c r="AE80" s="12">
        <v>2.2999999999999998</v>
      </c>
      <c r="AF80" s="12">
        <v>0</v>
      </c>
      <c r="AG80" s="21">
        <f t="shared" ref="AG80:AG84" si="119">AC80+10-((AD80+AE80)/2)-AF80</f>
        <v>9.6</v>
      </c>
      <c r="AH80" s="3"/>
      <c r="AI80" s="13">
        <f t="shared" ref="AI80:AI84" si="120">O80+U80+AA80+AG80</f>
        <v>38.950000000000003</v>
      </c>
      <c r="AJ80" s="3"/>
      <c r="AK80" s="70"/>
      <c r="AL80" s="72"/>
      <c r="AM80" s="28">
        <f t="shared" ref="AM80:AM84" si="121">O80</f>
        <v>11.7</v>
      </c>
      <c r="AN80" s="29">
        <f>_xlfn.RANK.EQ(AM80,(AM$80:AM$84),0)</f>
        <v>3</v>
      </c>
      <c r="AO80" s="28">
        <f t="shared" ref="AO80:AO84" si="122">IF(AN80&lt;5,AM80,0)</f>
        <v>11.7</v>
      </c>
      <c r="AP80" s="26">
        <f t="shared" ref="AP80:AP84" si="123">U80</f>
        <v>8.8500000000000014</v>
      </c>
      <c r="AQ80" s="27">
        <f t="shared" ref="AQ80:AQ84" si="124">_xlfn.RANK.EQ(AP80,(AP$80:AP$84),0)</f>
        <v>5</v>
      </c>
      <c r="AR80" s="26">
        <f t="shared" ref="AR80:AR84" si="125">IF(AQ80&lt;5,AP80,0)</f>
        <v>0</v>
      </c>
      <c r="AS80" s="24">
        <f t="shared" ref="AS80:AS84" si="126">AA80</f>
        <v>8.8000000000000007</v>
      </c>
      <c r="AT80" s="25">
        <f t="shared" ref="AT80:AT84" si="127">_xlfn.RANK.EQ(AS80,(AS$80:AS$84),0)</f>
        <v>2</v>
      </c>
      <c r="AU80" s="24">
        <f t="shared" ref="AU80:AU84" si="128">IF(AT80&lt;5,AS80,0)</f>
        <v>8.8000000000000007</v>
      </c>
      <c r="AV80" s="22">
        <f t="shared" ref="AV80:AV84" si="129">AG80</f>
        <v>9.6</v>
      </c>
      <c r="AW80" s="23">
        <f t="shared" ref="AW80:AW84" si="130">_xlfn.RANK.EQ(AV80,(AV$80:AV$84),0)</f>
        <v>3</v>
      </c>
      <c r="AX80" s="22">
        <f t="shared" ref="AX80:AX84" si="131">IF(AW80&lt;5,AV80,0)</f>
        <v>9.6</v>
      </c>
      <c r="AY80" s="6"/>
      <c r="AZ80" s="6"/>
    </row>
    <row r="81" spans="1:52" x14ac:dyDescent="0.25">
      <c r="A81" s="6">
        <v>10</v>
      </c>
      <c r="B81" s="6" t="s">
        <v>54</v>
      </c>
      <c r="C81" s="6" t="s">
        <v>57</v>
      </c>
      <c r="D81" s="6" t="s">
        <v>59</v>
      </c>
      <c r="E81" s="12">
        <v>2.5</v>
      </c>
      <c r="F81" s="12">
        <v>1</v>
      </c>
      <c r="G81" s="12">
        <v>1</v>
      </c>
      <c r="H81" s="12">
        <v>0</v>
      </c>
      <c r="I81" s="15">
        <f t="shared" si="114"/>
        <v>11.5</v>
      </c>
      <c r="J81" s="12">
        <v>0</v>
      </c>
      <c r="K81" s="12">
        <v>0</v>
      </c>
      <c r="L81" s="12">
        <v>0</v>
      </c>
      <c r="M81" s="12">
        <v>0</v>
      </c>
      <c r="N81" s="15">
        <f t="shared" si="115"/>
        <v>10</v>
      </c>
      <c r="O81" s="15">
        <f t="shared" si="116"/>
        <v>11.5</v>
      </c>
      <c r="P81" s="3"/>
      <c r="Q81" s="12">
        <v>2</v>
      </c>
      <c r="R81" s="12">
        <v>2.2000000000000002</v>
      </c>
      <c r="S81" s="12">
        <v>1.8</v>
      </c>
      <c r="T81" s="12">
        <v>0</v>
      </c>
      <c r="U81" s="17">
        <f t="shared" si="117"/>
        <v>10</v>
      </c>
      <c r="V81" s="3"/>
      <c r="W81" s="12">
        <v>2</v>
      </c>
      <c r="X81" s="12">
        <v>2.1</v>
      </c>
      <c r="Y81" s="12">
        <v>2.4</v>
      </c>
      <c r="Z81" s="12">
        <v>0</v>
      </c>
      <c r="AA81" s="19">
        <f t="shared" si="118"/>
        <v>9.75</v>
      </c>
      <c r="AB81" s="3"/>
      <c r="AC81" s="12">
        <v>2</v>
      </c>
      <c r="AD81" s="12">
        <v>2.1</v>
      </c>
      <c r="AE81" s="12">
        <v>2</v>
      </c>
      <c r="AF81" s="12">
        <v>0</v>
      </c>
      <c r="AG81" s="21">
        <f t="shared" si="119"/>
        <v>9.9499999999999993</v>
      </c>
      <c r="AH81" s="3"/>
      <c r="AI81" s="13">
        <f t="shared" si="120"/>
        <v>41.2</v>
      </c>
      <c r="AJ81" s="3"/>
      <c r="AK81" s="70"/>
      <c r="AL81" s="72"/>
      <c r="AM81" s="28">
        <f t="shared" si="121"/>
        <v>11.5</v>
      </c>
      <c r="AN81" s="29">
        <f t="shared" ref="AN81:AN84" si="132">_xlfn.RANK.EQ(AM81,(AM$80:AM$84),0)</f>
        <v>5</v>
      </c>
      <c r="AO81" s="28">
        <f t="shared" si="122"/>
        <v>0</v>
      </c>
      <c r="AP81" s="26">
        <f t="shared" si="123"/>
        <v>10</v>
      </c>
      <c r="AQ81" s="27">
        <f t="shared" si="124"/>
        <v>2</v>
      </c>
      <c r="AR81" s="26">
        <f t="shared" si="125"/>
        <v>10</v>
      </c>
      <c r="AS81" s="24">
        <f t="shared" si="126"/>
        <v>9.75</v>
      </c>
      <c r="AT81" s="25">
        <f t="shared" si="127"/>
        <v>1</v>
      </c>
      <c r="AU81" s="24">
        <f t="shared" si="128"/>
        <v>9.75</v>
      </c>
      <c r="AV81" s="22">
        <f t="shared" si="129"/>
        <v>9.9499999999999993</v>
      </c>
      <c r="AW81" s="23">
        <f t="shared" si="130"/>
        <v>1</v>
      </c>
      <c r="AX81" s="22">
        <f t="shared" si="131"/>
        <v>9.9499999999999993</v>
      </c>
      <c r="AY81" s="6"/>
      <c r="AZ81" s="6"/>
    </row>
    <row r="82" spans="1:52" x14ac:dyDescent="0.25">
      <c r="A82" s="6">
        <v>11</v>
      </c>
      <c r="B82" s="6" t="s">
        <v>55</v>
      </c>
      <c r="C82" s="6" t="s">
        <v>57</v>
      </c>
      <c r="D82" s="6" t="s">
        <v>59</v>
      </c>
      <c r="E82" s="12">
        <v>2.5</v>
      </c>
      <c r="F82" s="12">
        <v>0.6</v>
      </c>
      <c r="G82" s="12">
        <v>0.7</v>
      </c>
      <c r="H82" s="12">
        <v>0</v>
      </c>
      <c r="I82" s="15">
        <f t="shared" si="114"/>
        <v>11.85</v>
      </c>
      <c r="J82" s="12">
        <v>0</v>
      </c>
      <c r="K82" s="12">
        <v>0</v>
      </c>
      <c r="L82" s="12">
        <v>0</v>
      </c>
      <c r="M82" s="12">
        <v>0</v>
      </c>
      <c r="N82" s="15">
        <f t="shared" si="115"/>
        <v>10</v>
      </c>
      <c r="O82" s="15">
        <f t="shared" si="116"/>
        <v>11.85</v>
      </c>
      <c r="P82" s="3"/>
      <c r="Q82" s="12">
        <v>2</v>
      </c>
      <c r="R82" s="12">
        <v>1.6</v>
      </c>
      <c r="S82" s="12">
        <v>1.7</v>
      </c>
      <c r="T82" s="12">
        <v>0</v>
      </c>
      <c r="U82" s="17">
        <f t="shared" si="117"/>
        <v>10.35</v>
      </c>
      <c r="V82" s="3"/>
      <c r="W82" s="12">
        <v>1.5</v>
      </c>
      <c r="X82" s="12">
        <v>3.1</v>
      </c>
      <c r="Y82" s="12">
        <v>2.9</v>
      </c>
      <c r="Z82" s="12">
        <v>0</v>
      </c>
      <c r="AA82" s="19">
        <f t="shared" si="118"/>
        <v>8.5</v>
      </c>
      <c r="AB82" s="3"/>
      <c r="AC82" s="12">
        <v>2</v>
      </c>
      <c r="AD82" s="12">
        <v>1.9</v>
      </c>
      <c r="AE82" s="12">
        <v>2.2999999999999998</v>
      </c>
      <c r="AF82" s="12">
        <v>0</v>
      </c>
      <c r="AG82" s="21">
        <f t="shared" si="119"/>
        <v>9.9</v>
      </c>
      <c r="AH82" s="3"/>
      <c r="AI82" s="13">
        <f t="shared" si="120"/>
        <v>40.6</v>
      </c>
      <c r="AJ82" s="3"/>
      <c r="AK82" s="70"/>
      <c r="AL82" s="72"/>
      <c r="AM82" s="28">
        <f t="shared" si="121"/>
        <v>11.85</v>
      </c>
      <c r="AN82" s="29">
        <f t="shared" si="132"/>
        <v>1</v>
      </c>
      <c r="AO82" s="28">
        <f t="shared" si="122"/>
        <v>11.85</v>
      </c>
      <c r="AP82" s="26">
        <f t="shared" si="123"/>
        <v>10.35</v>
      </c>
      <c r="AQ82" s="27">
        <f t="shared" si="124"/>
        <v>1</v>
      </c>
      <c r="AR82" s="26">
        <f t="shared" si="125"/>
        <v>10.35</v>
      </c>
      <c r="AS82" s="24">
        <f t="shared" si="126"/>
        <v>8.5</v>
      </c>
      <c r="AT82" s="25">
        <f t="shared" si="127"/>
        <v>4</v>
      </c>
      <c r="AU82" s="24">
        <f t="shared" si="128"/>
        <v>8.5</v>
      </c>
      <c r="AV82" s="22">
        <f t="shared" si="129"/>
        <v>9.9</v>
      </c>
      <c r="AW82" s="23">
        <f t="shared" si="130"/>
        <v>2</v>
      </c>
      <c r="AX82" s="22">
        <f t="shared" si="131"/>
        <v>9.9</v>
      </c>
      <c r="AY82" s="6"/>
      <c r="AZ82" s="6"/>
    </row>
    <row r="83" spans="1:52" x14ac:dyDescent="0.25">
      <c r="A83" s="6">
        <v>12</v>
      </c>
      <c r="B83" s="6" t="s">
        <v>56</v>
      </c>
      <c r="C83" s="6" t="s">
        <v>57</v>
      </c>
      <c r="D83" s="6" t="s">
        <v>59</v>
      </c>
      <c r="E83" s="12">
        <v>2.5</v>
      </c>
      <c r="F83" s="12">
        <v>0.8</v>
      </c>
      <c r="G83" s="12">
        <v>1</v>
      </c>
      <c r="H83" s="12">
        <v>0</v>
      </c>
      <c r="I83" s="15">
        <f t="shared" si="114"/>
        <v>11.6</v>
      </c>
      <c r="J83" s="12">
        <v>0</v>
      </c>
      <c r="K83" s="12">
        <v>0</v>
      </c>
      <c r="L83" s="12">
        <v>0</v>
      </c>
      <c r="M83" s="12">
        <v>0</v>
      </c>
      <c r="N83" s="15">
        <f t="shared" si="115"/>
        <v>10</v>
      </c>
      <c r="O83" s="15">
        <f t="shared" si="116"/>
        <v>11.6</v>
      </c>
      <c r="P83" s="3"/>
      <c r="Q83" s="12">
        <v>1.9</v>
      </c>
      <c r="R83" s="12">
        <v>1.8</v>
      </c>
      <c r="S83" s="12">
        <v>2</v>
      </c>
      <c r="T83" s="12">
        <v>0</v>
      </c>
      <c r="U83" s="17">
        <f t="shared" si="117"/>
        <v>10</v>
      </c>
      <c r="V83" s="3"/>
      <c r="W83" s="12">
        <v>1.4</v>
      </c>
      <c r="X83" s="12">
        <v>1.7</v>
      </c>
      <c r="Y83" s="12">
        <v>2</v>
      </c>
      <c r="Z83" s="12">
        <v>1</v>
      </c>
      <c r="AA83" s="19">
        <f t="shared" si="118"/>
        <v>8.5500000000000007</v>
      </c>
      <c r="AB83" s="3"/>
      <c r="AC83" s="12">
        <v>1.9</v>
      </c>
      <c r="AD83" s="12">
        <v>1.8</v>
      </c>
      <c r="AE83" s="12">
        <v>2.2000000000000002</v>
      </c>
      <c r="AF83" s="12">
        <v>1</v>
      </c>
      <c r="AG83" s="21">
        <f t="shared" si="119"/>
        <v>8.9</v>
      </c>
      <c r="AH83" s="3"/>
      <c r="AI83" s="13">
        <f t="shared" si="120"/>
        <v>39.050000000000004</v>
      </c>
      <c r="AJ83" s="3"/>
      <c r="AK83" s="70"/>
      <c r="AL83" s="72"/>
      <c r="AM83" s="28">
        <f t="shared" si="121"/>
        <v>11.6</v>
      </c>
      <c r="AN83" s="29">
        <f t="shared" si="132"/>
        <v>4</v>
      </c>
      <c r="AO83" s="28">
        <f t="shared" si="122"/>
        <v>11.6</v>
      </c>
      <c r="AP83" s="26">
        <f t="shared" si="123"/>
        <v>10</v>
      </c>
      <c r="AQ83" s="27">
        <f t="shared" si="124"/>
        <v>2</v>
      </c>
      <c r="AR83" s="26">
        <f t="shared" si="125"/>
        <v>10</v>
      </c>
      <c r="AS83" s="24">
        <f t="shared" si="126"/>
        <v>8.5500000000000007</v>
      </c>
      <c r="AT83" s="25">
        <f t="shared" si="127"/>
        <v>3</v>
      </c>
      <c r="AU83" s="24">
        <f t="shared" si="128"/>
        <v>8.5500000000000007</v>
      </c>
      <c r="AV83" s="22">
        <f t="shared" si="129"/>
        <v>8.9</v>
      </c>
      <c r="AW83" s="23">
        <f t="shared" si="130"/>
        <v>5</v>
      </c>
      <c r="AX83" s="22">
        <f t="shared" si="131"/>
        <v>0</v>
      </c>
      <c r="AY83" s="6"/>
      <c r="AZ83" s="6"/>
    </row>
    <row r="84" spans="1:52" x14ac:dyDescent="0.25">
      <c r="A84" s="6">
        <v>46</v>
      </c>
      <c r="B84" s="6" t="s">
        <v>245</v>
      </c>
      <c r="C84" s="6" t="s">
        <v>57</v>
      </c>
      <c r="D84" s="6" t="s">
        <v>59</v>
      </c>
      <c r="E84" s="12">
        <v>2.5</v>
      </c>
      <c r="F84" s="12">
        <v>0.7</v>
      </c>
      <c r="G84" s="12">
        <v>0.7</v>
      </c>
      <c r="H84" s="12">
        <v>0</v>
      </c>
      <c r="I84" s="15">
        <f t="shared" si="114"/>
        <v>11.8</v>
      </c>
      <c r="J84" s="12">
        <v>0</v>
      </c>
      <c r="K84" s="12">
        <v>0</v>
      </c>
      <c r="L84" s="12">
        <v>0</v>
      </c>
      <c r="M84" s="12">
        <v>0</v>
      </c>
      <c r="N84" s="15">
        <f t="shared" si="115"/>
        <v>10</v>
      </c>
      <c r="O84" s="15">
        <f t="shared" si="116"/>
        <v>11.8</v>
      </c>
      <c r="P84" s="3"/>
      <c r="Q84" s="12">
        <v>1.4</v>
      </c>
      <c r="R84" s="12">
        <v>2.1</v>
      </c>
      <c r="S84" s="12">
        <v>1.8</v>
      </c>
      <c r="T84" s="12">
        <v>0</v>
      </c>
      <c r="U84" s="17">
        <f t="shared" si="117"/>
        <v>9.4499999999999993</v>
      </c>
      <c r="V84" s="3"/>
      <c r="W84" s="12">
        <v>1.5</v>
      </c>
      <c r="X84" s="12">
        <v>3.1</v>
      </c>
      <c r="Y84" s="12">
        <v>3.3</v>
      </c>
      <c r="Z84" s="12">
        <v>0</v>
      </c>
      <c r="AA84" s="19">
        <f t="shared" si="118"/>
        <v>8.3000000000000007</v>
      </c>
      <c r="AB84" s="3"/>
      <c r="AC84" s="12">
        <v>2</v>
      </c>
      <c r="AD84" s="12">
        <v>2.2999999999999998</v>
      </c>
      <c r="AE84" s="12">
        <v>2.5</v>
      </c>
      <c r="AF84" s="12">
        <v>0</v>
      </c>
      <c r="AG84" s="21">
        <f t="shared" si="119"/>
        <v>9.6</v>
      </c>
      <c r="AH84" s="3"/>
      <c r="AI84" s="13">
        <f t="shared" si="120"/>
        <v>39.15</v>
      </c>
      <c r="AJ84" s="3"/>
      <c r="AK84" s="70"/>
      <c r="AL84" s="72"/>
      <c r="AM84" s="28">
        <f t="shared" si="121"/>
        <v>11.8</v>
      </c>
      <c r="AN84" s="29">
        <f t="shared" si="132"/>
        <v>2</v>
      </c>
      <c r="AO84" s="28">
        <f t="shared" si="122"/>
        <v>11.8</v>
      </c>
      <c r="AP84" s="26">
        <f t="shared" si="123"/>
        <v>9.4499999999999993</v>
      </c>
      <c r="AQ84" s="27">
        <f t="shared" si="124"/>
        <v>4</v>
      </c>
      <c r="AR84" s="26">
        <f t="shared" si="125"/>
        <v>9.4499999999999993</v>
      </c>
      <c r="AS84" s="24">
        <f t="shared" si="126"/>
        <v>8.3000000000000007</v>
      </c>
      <c r="AT84" s="25">
        <f t="shared" si="127"/>
        <v>5</v>
      </c>
      <c r="AU84" s="24">
        <f t="shared" si="128"/>
        <v>0</v>
      </c>
      <c r="AV84" s="22">
        <f t="shared" si="129"/>
        <v>9.6</v>
      </c>
      <c r="AW84" s="23">
        <f t="shared" si="130"/>
        <v>3</v>
      </c>
      <c r="AX84" s="22">
        <f t="shared" si="131"/>
        <v>9.6</v>
      </c>
      <c r="AY84" s="6"/>
      <c r="AZ84" s="6"/>
    </row>
    <row r="85" spans="1:52" x14ac:dyDescent="0.25">
      <c r="A85" s="6"/>
      <c r="B85" s="6"/>
      <c r="C85" s="6"/>
      <c r="D85" s="6"/>
      <c r="E85" s="45" t="s">
        <v>95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7"/>
      <c r="Q85" s="48" t="s">
        <v>96</v>
      </c>
      <c r="R85" s="49"/>
      <c r="S85" s="49"/>
      <c r="T85" s="49"/>
      <c r="U85" s="49"/>
      <c r="V85" s="50"/>
      <c r="W85" s="51" t="s">
        <v>97</v>
      </c>
      <c r="X85" s="52"/>
      <c r="Y85" s="52"/>
      <c r="Z85" s="52"/>
      <c r="AA85" s="52"/>
      <c r="AB85" s="53"/>
      <c r="AC85" s="54" t="s">
        <v>98</v>
      </c>
      <c r="AD85" s="55"/>
      <c r="AE85" s="55"/>
      <c r="AF85" s="55"/>
      <c r="AG85" s="55"/>
      <c r="AH85" s="56"/>
      <c r="AI85" s="57" t="s">
        <v>277</v>
      </c>
      <c r="AJ85" s="58"/>
      <c r="AK85" s="70"/>
      <c r="AL85" s="72"/>
      <c r="AM85" s="29"/>
      <c r="AN85" s="29"/>
      <c r="AO85" s="28">
        <f>SUM(AO80:AO84)</f>
        <v>46.95</v>
      </c>
      <c r="AP85" s="27"/>
      <c r="AQ85" s="27"/>
      <c r="AR85" s="26">
        <f>SUM(AR80:AR84)</f>
        <v>39.799999999999997</v>
      </c>
      <c r="AS85" s="25"/>
      <c r="AT85" s="25"/>
      <c r="AU85" s="24">
        <f>SUM(AU80:AU84)</f>
        <v>35.6</v>
      </c>
      <c r="AV85" s="23"/>
      <c r="AW85" s="23"/>
      <c r="AX85" s="22">
        <f>SUM(AX80:AX84)</f>
        <v>39.049999999999997</v>
      </c>
      <c r="AY85" s="13">
        <f>SUM(AO85:AX85)</f>
        <v>161.39999999999998</v>
      </c>
      <c r="AZ85" s="3">
        <f>_xlfn.RANK.EQ(AY85,(AY$85:AY$107),0)</f>
        <v>3</v>
      </c>
    </row>
    <row r="86" spans="1:52" x14ac:dyDescent="0.25">
      <c r="A86" s="6"/>
      <c r="B86" s="32" t="s">
        <v>229</v>
      </c>
      <c r="C86" s="6"/>
      <c r="D86" s="6"/>
      <c r="E86" s="3" t="s">
        <v>270</v>
      </c>
      <c r="F86" s="3" t="s">
        <v>271</v>
      </c>
      <c r="G86" s="3" t="s">
        <v>247</v>
      </c>
      <c r="H86" s="3" t="s">
        <v>272</v>
      </c>
      <c r="I86" s="14" t="s">
        <v>275</v>
      </c>
      <c r="J86" s="3" t="s">
        <v>270</v>
      </c>
      <c r="K86" s="3" t="s">
        <v>271</v>
      </c>
      <c r="L86" s="3" t="s">
        <v>247</v>
      </c>
      <c r="M86" s="3" t="s">
        <v>272</v>
      </c>
      <c r="N86" s="14" t="s">
        <v>276</v>
      </c>
      <c r="O86" s="14" t="s">
        <v>95</v>
      </c>
      <c r="P86" s="3" t="s">
        <v>267</v>
      </c>
      <c r="Q86" s="3" t="s">
        <v>270</v>
      </c>
      <c r="R86" s="3" t="s">
        <v>271</v>
      </c>
      <c r="S86" s="3" t="s">
        <v>247</v>
      </c>
      <c r="T86" s="3" t="s">
        <v>272</v>
      </c>
      <c r="U86" s="16" t="s">
        <v>96</v>
      </c>
      <c r="V86" s="3" t="s">
        <v>267</v>
      </c>
      <c r="W86" s="3" t="s">
        <v>270</v>
      </c>
      <c r="X86" s="3" t="s">
        <v>271</v>
      </c>
      <c r="Y86" s="3" t="s">
        <v>247</v>
      </c>
      <c r="Z86" s="3" t="s">
        <v>272</v>
      </c>
      <c r="AA86" s="18" t="s">
        <v>97</v>
      </c>
      <c r="AB86" s="3" t="s">
        <v>267</v>
      </c>
      <c r="AC86" s="3" t="s">
        <v>270</v>
      </c>
      <c r="AD86" s="3" t="s">
        <v>271</v>
      </c>
      <c r="AE86" s="3" t="s">
        <v>247</v>
      </c>
      <c r="AF86" s="3" t="s">
        <v>272</v>
      </c>
      <c r="AG86" s="20" t="s">
        <v>273</v>
      </c>
      <c r="AH86" s="3" t="s">
        <v>267</v>
      </c>
      <c r="AI86" s="3" t="s">
        <v>274</v>
      </c>
      <c r="AJ86" s="3" t="s">
        <v>267</v>
      </c>
      <c r="AK86" s="70"/>
      <c r="AL86" s="72"/>
      <c r="AM86" s="59" t="s">
        <v>229</v>
      </c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1"/>
    </row>
    <row r="87" spans="1:52" x14ac:dyDescent="0.25">
      <c r="A87" s="6">
        <v>19</v>
      </c>
      <c r="B87" s="6" t="s">
        <v>65</v>
      </c>
      <c r="C87" s="6" t="s">
        <v>52</v>
      </c>
      <c r="D87" s="6" t="s">
        <v>59</v>
      </c>
      <c r="E87" s="12">
        <v>2.2999999999999998</v>
      </c>
      <c r="F87" s="12">
        <v>0.9</v>
      </c>
      <c r="G87" s="12">
        <v>0.7</v>
      </c>
      <c r="H87" s="12">
        <v>0</v>
      </c>
      <c r="I87" s="15">
        <f t="shared" ref="I87:I91" si="133">E87+10-((F87+G87)/2)-H87</f>
        <v>11.5</v>
      </c>
      <c r="J87" s="12">
        <v>0</v>
      </c>
      <c r="K87" s="12">
        <v>0</v>
      </c>
      <c r="L87" s="12">
        <v>0</v>
      </c>
      <c r="M87" s="12">
        <v>0</v>
      </c>
      <c r="N87" s="15">
        <f t="shared" ref="N87:N91" si="134">J87+10-((K87+L87)/2)-M87</f>
        <v>10</v>
      </c>
      <c r="O87" s="15">
        <f t="shared" ref="O87:O91" si="135">IF(I87&gt;N87,I87,N87)</f>
        <v>11.5</v>
      </c>
      <c r="P87" s="3"/>
      <c r="Q87" s="12">
        <v>1.8</v>
      </c>
      <c r="R87" s="12">
        <v>3</v>
      </c>
      <c r="S87" s="12">
        <v>2.8</v>
      </c>
      <c r="T87" s="12">
        <v>1</v>
      </c>
      <c r="U87" s="17">
        <f t="shared" ref="U87:U91" si="136">Q87+10-((R87+S87)/2)-T87</f>
        <v>7.9</v>
      </c>
      <c r="V87" s="3"/>
      <c r="W87" s="12">
        <v>2</v>
      </c>
      <c r="X87" s="12">
        <v>2.7</v>
      </c>
      <c r="Y87" s="12">
        <v>2.9</v>
      </c>
      <c r="Z87" s="12">
        <v>0</v>
      </c>
      <c r="AA87" s="19">
        <f t="shared" ref="AA87:AA91" si="137">W87+10-((X87+Y87)/2)-Z87</f>
        <v>9.1999999999999993</v>
      </c>
      <c r="AB87" s="3"/>
      <c r="AC87" s="12">
        <v>2</v>
      </c>
      <c r="AD87" s="12">
        <v>2.4</v>
      </c>
      <c r="AE87" s="12">
        <v>2.6</v>
      </c>
      <c r="AF87" s="12">
        <v>0</v>
      </c>
      <c r="AG87" s="21">
        <f t="shared" ref="AG87:AG91" si="138">AC87+10-((AD87+AE87)/2)-AF87</f>
        <v>9.5</v>
      </c>
      <c r="AH87" s="3"/>
      <c r="AI87" s="13">
        <f t="shared" ref="AI87:AI91" si="139">O87+U87+AA87+AG87</f>
        <v>38.099999999999994</v>
      </c>
      <c r="AJ87" s="3"/>
      <c r="AK87" s="70"/>
      <c r="AL87" s="72"/>
      <c r="AM87" s="28">
        <f t="shared" ref="AM87:AM91" si="140">O87</f>
        <v>11.5</v>
      </c>
      <c r="AN87" s="29">
        <f>_xlfn.RANK.EQ(AM87,(AM$87:AM$91),0)</f>
        <v>1</v>
      </c>
      <c r="AO87" s="28">
        <f t="shared" ref="AO87:AO91" si="141">IF(AN87&lt;5,AM87,0)</f>
        <v>11.5</v>
      </c>
      <c r="AP87" s="26">
        <f t="shared" ref="AP87:AP91" si="142">U87</f>
        <v>7.9</v>
      </c>
      <c r="AQ87" s="27">
        <f t="shared" ref="AQ87:AQ91" si="143">_xlfn.RANK.EQ(AP87,(AP$87:AP$91),0)</f>
        <v>5</v>
      </c>
      <c r="AR87" s="26">
        <f t="shared" ref="AR87:AR91" si="144">IF(AQ87&lt;5,AP87,0)</f>
        <v>0</v>
      </c>
      <c r="AS87" s="24">
        <f t="shared" ref="AS87:AS91" si="145">AA87</f>
        <v>9.1999999999999993</v>
      </c>
      <c r="AT87" s="25">
        <f t="shared" ref="AT87:AT91" si="146">_xlfn.RANK.EQ(AS87,(AS$87:AS$91),0)</f>
        <v>2</v>
      </c>
      <c r="AU87" s="24">
        <f t="shared" ref="AU87:AU91" si="147">IF(AT87&lt;5,AS87,0)</f>
        <v>9.1999999999999993</v>
      </c>
      <c r="AV87" s="22">
        <f t="shared" ref="AV87:AV91" si="148">AG87</f>
        <v>9.5</v>
      </c>
      <c r="AW87" s="23">
        <f t="shared" ref="AW87:AW91" si="149">_xlfn.RANK.EQ(AV87,(AV$87:AV$91),0)</f>
        <v>2</v>
      </c>
      <c r="AX87" s="22">
        <f t="shared" ref="AX87:AX91" si="150">IF(AW87&lt;5,AV87,0)</f>
        <v>9.5</v>
      </c>
      <c r="AY87" s="6"/>
      <c r="AZ87" s="6"/>
    </row>
    <row r="88" spans="1:52" x14ac:dyDescent="0.25">
      <c r="A88" s="6">
        <v>20</v>
      </c>
      <c r="B88" s="6" t="s">
        <v>66</v>
      </c>
      <c r="C88" s="6" t="s">
        <v>52</v>
      </c>
      <c r="D88" s="6" t="s">
        <v>59</v>
      </c>
      <c r="E88" s="12">
        <v>2.2999999999999998</v>
      </c>
      <c r="F88" s="12">
        <v>0.8</v>
      </c>
      <c r="G88" s="12">
        <v>0.9</v>
      </c>
      <c r="H88" s="12">
        <v>0</v>
      </c>
      <c r="I88" s="15">
        <f t="shared" si="133"/>
        <v>11.450000000000001</v>
      </c>
      <c r="J88" s="12">
        <v>0</v>
      </c>
      <c r="K88" s="12">
        <v>0</v>
      </c>
      <c r="L88" s="12">
        <v>0</v>
      </c>
      <c r="M88" s="12">
        <v>0</v>
      </c>
      <c r="N88" s="15">
        <f t="shared" si="134"/>
        <v>10</v>
      </c>
      <c r="O88" s="15">
        <f t="shared" si="135"/>
        <v>11.450000000000001</v>
      </c>
      <c r="P88" s="3"/>
      <c r="Q88" s="12">
        <v>1.9</v>
      </c>
      <c r="R88" s="12">
        <v>2.8</v>
      </c>
      <c r="S88" s="12">
        <v>2.9</v>
      </c>
      <c r="T88" s="12">
        <v>0</v>
      </c>
      <c r="U88" s="17">
        <f t="shared" si="136"/>
        <v>9.0500000000000007</v>
      </c>
      <c r="V88" s="3"/>
      <c r="W88" s="12">
        <v>2</v>
      </c>
      <c r="X88" s="12">
        <v>2.1</v>
      </c>
      <c r="Y88" s="12">
        <v>2</v>
      </c>
      <c r="Z88" s="12">
        <v>0</v>
      </c>
      <c r="AA88" s="19">
        <f t="shared" si="137"/>
        <v>9.9499999999999993</v>
      </c>
      <c r="AB88" s="3"/>
      <c r="AC88" s="12">
        <v>2.1</v>
      </c>
      <c r="AD88" s="12">
        <v>2.6</v>
      </c>
      <c r="AE88" s="12">
        <v>2.5</v>
      </c>
      <c r="AF88" s="12">
        <v>0</v>
      </c>
      <c r="AG88" s="21">
        <f t="shared" si="138"/>
        <v>9.5500000000000007</v>
      </c>
      <c r="AH88" s="3"/>
      <c r="AI88" s="13">
        <f t="shared" si="139"/>
        <v>40</v>
      </c>
      <c r="AJ88" s="3"/>
      <c r="AK88" s="70"/>
      <c r="AL88" s="72"/>
      <c r="AM88" s="28">
        <f t="shared" si="140"/>
        <v>11.450000000000001</v>
      </c>
      <c r="AN88" s="29">
        <f t="shared" ref="AN88:AN91" si="151">_xlfn.RANK.EQ(AM88,(AM$87:AM$91),0)</f>
        <v>2</v>
      </c>
      <c r="AO88" s="28">
        <f t="shared" si="141"/>
        <v>11.450000000000001</v>
      </c>
      <c r="AP88" s="26">
        <f t="shared" si="142"/>
        <v>9.0500000000000007</v>
      </c>
      <c r="AQ88" s="27">
        <f t="shared" si="143"/>
        <v>4</v>
      </c>
      <c r="AR88" s="26">
        <f t="shared" si="144"/>
        <v>9.0500000000000007</v>
      </c>
      <c r="AS88" s="24">
        <f t="shared" si="145"/>
        <v>9.9499999999999993</v>
      </c>
      <c r="AT88" s="25">
        <f t="shared" si="146"/>
        <v>1</v>
      </c>
      <c r="AU88" s="24">
        <f t="shared" si="147"/>
        <v>9.9499999999999993</v>
      </c>
      <c r="AV88" s="22">
        <f t="shared" si="148"/>
        <v>9.5500000000000007</v>
      </c>
      <c r="AW88" s="23">
        <f t="shared" si="149"/>
        <v>1</v>
      </c>
      <c r="AX88" s="22">
        <f t="shared" si="150"/>
        <v>9.5500000000000007</v>
      </c>
      <c r="AY88" s="6"/>
      <c r="AZ88" s="6"/>
    </row>
    <row r="89" spans="1:52" x14ac:dyDescent="0.25">
      <c r="A89" s="6">
        <v>21</v>
      </c>
      <c r="B89" s="6" t="s">
        <v>67</v>
      </c>
      <c r="C89" s="6" t="s">
        <v>52</v>
      </c>
      <c r="D89" s="6" t="s">
        <v>59</v>
      </c>
      <c r="E89" s="12">
        <v>2.2999999999999998</v>
      </c>
      <c r="F89" s="12">
        <v>1.1000000000000001</v>
      </c>
      <c r="G89" s="12">
        <v>0</v>
      </c>
      <c r="H89" s="12">
        <v>1.2</v>
      </c>
      <c r="I89" s="15">
        <f t="shared" si="133"/>
        <v>10.55</v>
      </c>
      <c r="J89" s="12">
        <v>0</v>
      </c>
      <c r="K89" s="12">
        <v>0</v>
      </c>
      <c r="L89" s="12">
        <v>0</v>
      </c>
      <c r="M89" s="12">
        <v>0</v>
      </c>
      <c r="N89" s="15">
        <f t="shared" si="134"/>
        <v>10</v>
      </c>
      <c r="O89" s="15">
        <f t="shared" si="135"/>
        <v>10.55</v>
      </c>
      <c r="P89" s="3"/>
      <c r="Q89" s="12">
        <v>1.9</v>
      </c>
      <c r="R89" s="12">
        <v>2.2999999999999998</v>
      </c>
      <c r="S89" s="12">
        <v>2.5</v>
      </c>
      <c r="T89" s="12">
        <v>0</v>
      </c>
      <c r="U89" s="17">
        <f t="shared" si="136"/>
        <v>9.5</v>
      </c>
      <c r="V89" s="3"/>
      <c r="W89" s="12">
        <v>0.9</v>
      </c>
      <c r="X89" s="12">
        <v>4.9000000000000004</v>
      </c>
      <c r="Y89" s="12">
        <v>5.5</v>
      </c>
      <c r="Z89" s="12">
        <v>0.5</v>
      </c>
      <c r="AA89" s="19">
        <f t="shared" si="137"/>
        <v>5.2</v>
      </c>
      <c r="AB89" s="3"/>
      <c r="AC89" s="12">
        <v>2</v>
      </c>
      <c r="AD89" s="12">
        <v>3.5</v>
      </c>
      <c r="AE89" s="12">
        <v>3.5</v>
      </c>
      <c r="AF89" s="12">
        <v>0</v>
      </c>
      <c r="AG89" s="21">
        <f t="shared" si="138"/>
        <v>8.5</v>
      </c>
      <c r="AH89" s="3"/>
      <c r="AI89" s="13">
        <f t="shared" si="139"/>
        <v>33.75</v>
      </c>
      <c r="AJ89" s="3"/>
      <c r="AK89" s="70"/>
      <c r="AL89" s="72"/>
      <c r="AM89" s="28">
        <f t="shared" si="140"/>
        <v>10.55</v>
      </c>
      <c r="AN89" s="29">
        <f t="shared" si="151"/>
        <v>4</v>
      </c>
      <c r="AO89" s="28">
        <f t="shared" si="141"/>
        <v>10.55</v>
      </c>
      <c r="AP89" s="26">
        <f t="shared" si="142"/>
        <v>9.5</v>
      </c>
      <c r="AQ89" s="27">
        <f t="shared" si="143"/>
        <v>3</v>
      </c>
      <c r="AR89" s="26">
        <f t="shared" si="144"/>
        <v>9.5</v>
      </c>
      <c r="AS89" s="24">
        <f t="shared" si="145"/>
        <v>5.2</v>
      </c>
      <c r="AT89" s="25">
        <f t="shared" si="146"/>
        <v>4</v>
      </c>
      <c r="AU89" s="24">
        <f t="shared" si="147"/>
        <v>5.2</v>
      </c>
      <c r="AV89" s="22">
        <f t="shared" si="148"/>
        <v>8.5</v>
      </c>
      <c r="AW89" s="23">
        <f t="shared" si="149"/>
        <v>5</v>
      </c>
      <c r="AX89" s="22">
        <f t="shared" si="150"/>
        <v>0</v>
      </c>
      <c r="AY89" s="6"/>
      <c r="AZ89" s="6"/>
    </row>
    <row r="90" spans="1:52" x14ac:dyDescent="0.25">
      <c r="A90" s="6">
        <v>22</v>
      </c>
      <c r="B90" s="6" t="s">
        <v>68</v>
      </c>
      <c r="C90" s="6" t="s">
        <v>52</v>
      </c>
      <c r="D90" s="6" t="s">
        <v>59</v>
      </c>
      <c r="E90" s="12">
        <v>2.2999999999999998</v>
      </c>
      <c r="F90" s="12">
        <v>1.8</v>
      </c>
      <c r="G90" s="12">
        <v>1.9</v>
      </c>
      <c r="H90" s="12">
        <v>0</v>
      </c>
      <c r="I90" s="15">
        <f t="shared" si="133"/>
        <v>10.450000000000001</v>
      </c>
      <c r="J90" s="12">
        <v>0</v>
      </c>
      <c r="K90" s="12">
        <v>0</v>
      </c>
      <c r="L90" s="12">
        <v>0</v>
      </c>
      <c r="M90" s="12">
        <v>0</v>
      </c>
      <c r="N90" s="15">
        <f t="shared" si="134"/>
        <v>10</v>
      </c>
      <c r="O90" s="15">
        <f t="shared" si="135"/>
        <v>10.450000000000001</v>
      </c>
      <c r="P90" s="3"/>
      <c r="Q90" s="12">
        <v>0</v>
      </c>
      <c r="R90" s="12">
        <v>0</v>
      </c>
      <c r="S90" s="12">
        <v>0</v>
      </c>
      <c r="T90" s="12">
        <v>0</v>
      </c>
      <c r="U90" s="17">
        <f t="shared" si="136"/>
        <v>10</v>
      </c>
      <c r="V90" s="3"/>
      <c r="W90" s="12">
        <v>0.4</v>
      </c>
      <c r="X90" s="12">
        <v>4</v>
      </c>
      <c r="Y90" s="12">
        <v>4.4000000000000004</v>
      </c>
      <c r="Z90" s="12">
        <v>1</v>
      </c>
      <c r="AA90" s="19">
        <f t="shared" si="137"/>
        <v>5.2</v>
      </c>
      <c r="AB90" s="3"/>
      <c r="AC90" s="12">
        <v>2</v>
      </c>
      <c r="AD90" s="12">
        <v>3</v>
      </c>
      <c r="AE90" s="12">
        <v>3.2</v>
      </c>
      <c r="AF90" s="12">
        <v>0</v>
      </c>
      <c r="AG90" s="21">
        <f t="shared" si="138"/>
        <v>8.9</v>
      </c>
      <c r="AH90" s="3"/>
      <c r="AI90" s="13">
        <f t="shared" si="139"/>
        <v>34.550000000000004</v>
      </c>
      <c r="AJ90" s="3"/>
      <c r="AK90" s="70"/>
      <c r="AL90" s="72"/>
      <c r="AM90" s="28">
        <f t="shared" si="140"/>
        <v>10.450000000000001</v>
      </c>
      <c r="AN90" s="29">
        <f t="shared" si="151"/>
        <v>5</v>
      </c>
      <c r="AO90" s="28">
        <f t="shared" si="141"/>
        <v>0</v>
      </c>
      <c r="AP90" s="26">
        <f t="shared" si="142"/>
        <v>10</v>
      </c>
      <c r="AQ90" s="27">
        <f t="shared" si="143"/>
        <v>1</v>
      </c>
      <c r="AR90" s="26">
        <f t="shared" si="144"/>
        <v>10</v>
      </c>
      <c r="AS90" s="24">
        <f t="shared" si="145"/>
        <v>5.2</v>
      </c>
      <c r="AT90" s="25">
        <f t="shared" si="146"/>
        <v>4</v>
      </c>
      <c r="AU90" s="24">
        <f t="shared" si="147"/>
        <v>5.2</v>
      </c>
      <c r="AV90" s="22">
        <f t="shared" si="148"/>
        <v>8.9</v>
      </c>
      <c r="AW90" s="23">
        <f t="shared" si="149"/>
        <v>4</v>
      </c>
      <c r="AX90" s="22">
        <f t="shared" si="150"/>
        <v>8.9</v>
      </c>
      <c r="AY90" s="6"/>
      <c r="AZ90" s="6"/>
    </row>
    <row r="91" spans="1:52" x14ac:dyDescent="0.25">
      <c r="A91" s="6">
        <v>23</v>
      </c>
      <c r="B91" s="6" t="s">
        <v>69</v>
      </c>
      <c r="C91" s="6" t="s">
        <v>52</v>
      </c>
      <c r="D91" s="6" t="s">
        <v>59</v>
      </c>
      <c r="E91" s="12">
        <v>2.2999999999999998</v>
      </c>
      <c r="F91" s="12">
        <v>0.8</v>
      </c>
      <c r="G91" s="12">
        <v>1</v>
      </c>
      <c r="H91" s="12">
        <v>0</v>
      </c>
      <c r="I91" s="15">
        <f t="shared" si="133"/>
        <v>11.4</v>
      </c>
      <c r="J91" s="12">
        <v>0</v>
      </c>
      <c r="K91" s="12">
        <v>0</v>
      </c>
      <c r="L91" s="12">
        <v>0</v>
      </c>
      <c r="M91" s="12">
        <v>0</v>
      </c>
      <c r="N91" s="15">
        <f t="shared" si="134"/>
        <v>10</v>
      </c>
      <c r="O91" s="15">
        <f t="shared" si="135"/>
        <v>11.4</v>
      </c>
      <c r="P91" s="3"/>
      <c r="Q91" s="12">
        <v>1.9</v>
      </c>
      <c r="R91" s="12">
        <v>1.9</v>
      </c>
      <c r="S91" s="12">
        <v>1.9</v>
      </c>
      <c r="T91" s="12">
        <v>0</v>
      </c>
      <c r="U91" s="17">
        <f t="shared" si="136"/>
        <v>10</v>
      </c>
      <c r="V91" s="3"/>
      <c r="W91" s="12">
        <v>2</v>
      </c>
      <c r="X91" s="12">
        <v>3.9</v>
      </c>
      <c r="Y91" s="12">
        <v>4.7</v>
      </c>
      <c r="Z91" s="12">
        <v>0</v>
      </c>
      <c r="AA91" s="19">
        <f t="shared" si="137"/>
        <v>7.7</v>
      </c>
      <c r="AB91" s="3"/>
      <c r="AC91" s="12">
        <v>2</v>
      </c>
      <c r="AD91" s="12">
        <v>2.8</v>
      </c>
      <c r="AE91" s="12">
        <v>3</v>
      </c>
      <c r="AF91" s="12">
        <v>0</v>
      </c>
      <c r="AG91" s="21">
        <f t="shared" si="138"/>
        <v>9.1</v>
      </c>
      <c r="AH91" s="3"/>
      <c r="AI91" s="13">
        <f t="shared" si="139"/>
        <v>38.199999999999996</v>
      </c>
      <c r="AJ91" s="3"/>
      <c r="AK91" s="70"/>
      <c r="AL91" s="72"/>
      <c r="AM91" s="28">
        <f t="shared" si="140"/>
        <v>11.4</v>
      </c>
      <c r="AN91" s="29">
        <f t="shared" si="151"/>
        <v>3</v>
      </c>
      <c r="AO91" s="28">
        <f t="shared" si="141"/>
        <v>11.4</v>
      </c>
      <c r="AP91" s="26">
        <f t="shared" si="142"/>
        <v>10</v>
      </c>
      <c r="AQ91" s="27">
        <f t="shared" si="143"/>
        <v>1</v>
      </c>
      <c r="AR91" s="26">
        <f t="shared" si="144"/>
        <v>10</v>
      </c>
      <c r="AS91" s="24">
        <f t="shared" si="145"/>
        <v>7.7</v>
      </c>
      <c r="AT91" s="25">
        <f t="shared" si="146"/>
        <v>3</v>
      </c>
      <c r="AU91" s="24">
        <f t="shared" si="147"/>
        <v>7.7</v>
      </c>
      <c r="AV91" s="22">
        <f t="shared" si="148"/>
        <v>9.1</v>
      </c>
      <c r="AW91" s="23">
        <f t="shared" si="149"/>
        <v>3</v>
      </c>
      <c r="AX91" s="22">
        <f t="shared" si="150"/>
        <v>9.1</v>
      </c>
      <c r="AY91" s="6"/>
      <c r="AZ91" s="6"/>
    </row>
    <row r="92" spans="1:52" x14ac:dyDescent="0.25">
      <c r="A92" s="6"/>
      <c r="B92" s="32"/>
      <c r="C92" s="6"/>
      <c r="D92" s="6"/>
      <c r="E92" s="45" t="s">
        <v>95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7"/>
      <c r="Q92" s="48" t="s">
        <v>96</v>
      </c>
      <c r="R92" s="49"/>
      <c r="S92" s="49"/>
      <c r="T92" s="49"/>
      <c r="U92" s="49"/>
      <c r="V92" s="50"/>
      <c r="W92" s="51" t="s">
        <v>97</v>
      </c>
      <c r="X92" s="52"/>
      <c r="Y92" s="52"/>
      <c r="Z92" s="52"/>
      <c r="AA92" s="52"/>
      <c r="AB92" s="53"/>
      <c r="AC92" s="54" t="s">
        <v>98</v>
      </c>
      <c r="AD92" s="55"/>
      <c r="AE92" s="55"/>
      <c r="AF92" s="55"/>
      <c r="AG92" s="55"/>
      <c r="AH92" s="56"/>
      <c r="AI92" s="57" t="s">
        <v>277</v>
      </c>
      <c r="AJ92" s="58"/>
      <c r="AK92" s="70"/>
      <c r="AL92" s="72"/>
      <c r="AM92" s="29"/>
      <c r="AN92" s="29"/>
      <c r="AO92" s="28">
        <f>SUM(AO87:AO91)</f>
        <v>44.9</v>
      </c>
      <c r="AP92" s="27"/>
      <c r="AQ92" s="27"/>
      <c r="AR92" s="26">
        <f>SUM(AR87:AR91)</f>
        <v>38.549999999999997</v>
      </c>
      <c r="AS92" s="25"/>
      <c r="AT92" s="25"/>
      <c r="AU92" s="24">
        <f>SUM(AU87:AU91)</f>
        <v>37.25</v>
      </c>
      <c r="AV92" s="23"/>
      <c r="AW92" s="23"/>
      <c r="AX92" s="22">
        <f>SUM(AX87:AX91)</f>
        <v>37.050000000000004</v>
      </c>
      <c r="AY92" s="13">
        <f>SUM(AO92:AX92)</f>
        <v>157.75</v>
      </c>
      <c r="AZ92" s="3">
        <f>_xlfn.RANK.EQ(AY92,(AY$85:AY$107),0)</f>
        <v>4</v>
      </c>
    </row>
    <row r="93" spans="1:52" x14ac:dyDescent="0.25">
      <c r="A93" s="6"/>
      <c r="B93" s="32" t="s">
        <v>230</v>
      </c>
      <c r="C93" s="6"/>
      <c r="D93" s="6"/>
      <c r="E93" s="3" t="s">
        <v>270</v>
      </c>
      <c r="F93" s="3" t="s">
        <v>271</v>
      </c>
      <c r="G93" s="3" t="s">
        <v>247</v>
      </c>
      <c r="H93" s="3" t="s">
        <v>272</v>
      </c>
      <c r="I93" s="14" t="s">
        <v>275</v>
      </c>
      <c r="J93" s="3" t="s">
        <v>270</v>
      </c>
      <c r="K93" s="3" t="s">
        <v>271</v>
      </c>
      <c r="L93" s="3" t="s">
        <v>247</v>
      </c>
      <c r="M93" s="3" t="s">
        <v>272</v>
      </c>
      <c r="N93" s="14" t="s">
        <v>276</v>
      </c>
      <c r="O93" s="14" t="s">
        <v>95</v>
      </c>
      <c r="P93" s="3" t="s">
        <v>267</v>
      </c>
      <c r="Q93" s="3" t="s">
        <v>270</v>
      </c>
      <c r="R93" s="3" t="s">
        <v>271</v>
      </c>
      <c r="S93" s="3" t="s">
        <v>247</v>
      </c>
      <c r="T93" s="3" t="s">
        <v>272</v>
      </c>
      <c r="U93" s="16" t="s">
        <v>96</v>
      </c>
      <c r="V93" s="3" t="s">
        <v>267</v>
      </c>
      <c r="W93" s="3" t="s">
        <v>270</v>
      </c>
      <c r="X93" s="3" t="s">
        <v>271</v>
      </c>
      <c r="Y93" s="3" t="s">
        <v>247</v>
      </c>
      <c r="Z93" s="3" t="s">
        <v>272</v>
      </c>
      <c r="AA93" s="18" t="s">
        <v>97</v>
      </c>
      <c r="AB93" s="3" t="s">
        <v>267</v>
      </c>
      <c r="AC93" s="3" t="s">
        <v>270</v>
      </c>
      <c r="AD93" s="3" t="s">
        <v>271</v>
      </c>
      <c r="AE93" s="3" t="s">
        <v>247</v>
      </c>
      <c r="AF93" s="3" t="s">
        <v>272</v>
      </c>
      <c r="AG93" s="20" t="s">
        <v>273</v>
      </c>
      <c r="AH93" s="3" t="s">
        <v>267</v>
      </c>
      <c r="AI93" s="3" t="s">
        <v>274</v>
      </c>
      <c r="AJ93" s="3" t="s">
        <v>267</v>
      </c>
      <c r="AK93" s="70"/>
      <c r="AL93" s="72"/>
      <c r="AM93" s="59" t="s">
        <v>230</v>
      </c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1"/>
    </row>
    <row r="94" spans="1:52" x14ac:dyDescent="0.25">
      <c r="A94" s="6">
        <v>29</v>
      </c>
      <c r="B94" s="41" t="s">
        <v>76</v>
      </c>
      <c r="C94" s="6" t="s">
        <v>57</v>
      </c>
      <c r="D94" s="6" t="s">
        <v>59</v>
      </c>
      <c r="E94" s="12">
        <v>2.2999999999999998</v>
      </c>
      <c r="F94" s="12">
        <v>0.8</v>
      </c>
      <c r="G94" s="12">
        <v>0.7</v>
      </c>
      <c r="H94" s="12">
        <v>0</v>
      </c>
      <c r="I94" s="15">
        <f t="shared" ref="I94:I99" si="152">E94+10-((F94+G94)/2)-H94</f>
        <v>11.55</v>
      </c>
      <c r="J94" s="12">
        <v>0</v>
      </c>
      <c r="K94" s="12">
        <v>0</v>
      </c>
      <c r="L94" s="12">
        <v>0</v>
      </c>
      <c r="M94" s="12">
        <v>0</v>
      </c>
      <c r="N94" s="15">
        <f t="shared" ref="N94:N99" si="153">J94+10-((K94+L94)/2)-M94</f>
        <v>10</v>
      </c>
      <c r="O94" s="15">
        <f t="shared" ref="O94:O99" si="154">IF(I94&gt;N94,I94,N94)</f>
        <v>11.55</v>
      </c>
      <c r="P94" s="3"/>
      <c r="Q94" s="12">
        <v>2</v>
      </c>
      <c r="R94" s="12">
        <v>2.1</v>
      </c>
      <c r="S94" s="12">
        <v>1.8</v>
      </c>
      <c r="T94" s="12">
        <v>0</v>
      </c>
      <c r="U94" s="17">
        <f t="shared" ref="U94:U99" si="155">Q94+10-((R94+S94)/2)-T94</f>
        <v>10.050000000000001</v>
      </c>
      <c r="V94" s="3"/>
      <c r="W94" s="12">
        <v>1.5</v>
      </c>
      <c r="X94" s="12">
        <v>3</v>
      </c>
      <c r="Y94" s="12">
        <v>2.9</v>
      </c>
      <c r="Z94" s="12">
        <v>0</v>
      </c>
      <c r="AA94" s="19">
        <f t="shared" ref="AA94:AA99" si="156">W94+10-((X94+Y94)/2)-Z94</f>
        <v>8.5500000000000007</v>
      </c>
      <c r="AB94" s="3"/>
      <c r="AC94" s="12">
        <v>2</v>
      </c>
      <c r="AD94" s="12">
        <v>2</v>
      </c>
      <c r="AE94" s="12">
        <v>2.2000000000000002</v>
      </c>
      <c r="AF94" s="12">
        <v>0</v>
      </c>
      <c r="AG94" s="21">
        <f t="shared" ref="AG94:AG99" si="157">AC94+10-((AD94+AE94)/2)-AF94</f>
        <v>9.9</v>
      </c>
      <c r="AH94" s="3"/>
      <c r="AI94" s="13">
        <f t="shared" ref="AI94:AI99" si="158">O94+U94+AA94+AG94</f>
        <v>40.050000000000004</v>
      </c>
      <c r="AJ94" s="3"/>
      <c r="AK94" s="70"/>
      <c r="AL94" s="72"/>
      <c r="AM94" s="28">
        <f t="shared" ref="AM94:AM99" si="159">O94</f>
        <v>11.55</v>
      </c>
      <c r="AN94" s="29">
        <f>_xlfn.RANK.EQ(AM94,(AM$94:AM$99),0)</f>
        <v>1</v>
      </c>
      <c r="AO94" s="28">
        <f t="shared" ref="AO94:AO99" si="160">IF(AN94&lt;5,AM94,0)</f>
        <v>11.55</v>
      </c>
      <c r="AP94" s="26">
        <f t="shared" ref="AP94:AP99" si="161">U94</f>
        <v>10.050000000000001</v>
      </c>
      <c r="AQ94" s="27">
        <f t="shared" ref="AQ94:AQ99" si="162">_xlfn.RANK.EQ(AP94,(AP$94:AP$99),0)</f>
        <v>2</v>
      </c>
      <c r="AR94" s="26">
        <f t="shared" ref="AR94:AR99" si="163">IF(AQ94&lt;5,AP94,0)</f>
        <v>10.050000000000001</v>
      </c>
      <c r="AS94" s="24">
        <f t="shared" ref="AS94:AS99" si="164">AA94</f>
        <v>8.5500000000000007</v>
      </c>
      <c r="AT94" s="25">
        <f t="shared" ref="AT94:AT99" si="165">_xlfn.RANK.EQ(AS94,(AS$94:AS$99),0)</f>
        <v>4</v>
      </c>
      <c r="AU94" s="24">
        <f t="shared" ref="AU94:AU99" si="166">IF(AT94&lt;5,AS94,0)</f>
        <v>8.5500000000000007</v>
      </c>
      <c r="AV94" s="22">
        <f t="shared" ref="AV94:AV99" si="167">AG94</f>
        <v>9.9</v>
      </c>
      <c r="AW94" s="23">
        <f t="shared" ref="AW94:AW99" si="168">_xlfn.RANK.EQ(AV94,(AV$94:AV$99),0)</f>
        <v>3</v>
      </c>
      <c r="AX94" s="22">
        <f t="shared" ref="AX94:AX99" si="169">IF(AW94&lt;5,AV94,0)</f>
        <v>9.9</v>
      </c>
      <c r="AY94" s="6"/>
      <c r="AZ94" s="6"/>
    </row>
    <row r="95" spans="1:52" x14ac:dyDescent="0.25">
      <c r="A95" s="6">
        <v>30</v>
      </c>
      <c r="B95" s="6" t="s">
        <v>77</v>
      </c>
      <c r="C95" s="6" t="s">
        <v>57</v>
      </c>
      <c r="D95" s="6" t="s">
        <v>59</v>
      </c>
      <c r="E95" s="12">
        <v>2.2999999999999998</v>
      </c>
      <c r="F95" s="12">
        <v>1.1000000000000001</v>
      </c>
      <c r="G95" s="12">
        <v>1.1000000000000001</v>
      </c>
      <c r="H95" s="12">
        <v>0</v>
      </c>
      <c r="I95" s="15">
        <f t="shared" si="152"/>
        <v>11.200000000000001</v>
      </c>
      <c r="J95" s="12">
        <v>0</v>
      </c>
      <c r="K95" s="12">
        <v>0</v>
      </c>
      <c r="L95" s="12">
        <v>0</v>
      </c>
      <c r="M95" s="12">
        <v>0</v>
      </c>
      <c r="N95" s="15">
        <f t="shared" si="153"/>
        <v>10</v>
      </c>
      <c r="O95" s="15">
        <f t="shared" si="154"/>
        <v>11.200000000000001</v>
      </c>
      <c r="P95" s="3"/>
      <c r="Q95" s="12">
        <v>1.4</v>
      </c>
      <c r="R95" s="12">
        <v>2.1</v>
      </c>
      <c r="S95" s="12">
        <v>1.7</v>
      </c>
      <c r="T95" s="12">
        <v>0</v>
      </c>
      <c r="U95" s="17">
        <f t="shared" si="155"/>
        <v>9.5</v>
      </c>
      <c r="V95" s="3"/>
      <c r="W95" s="12">
        <v>2</v>
      </c>
      <c r="X95" s="12">
        <v>3.1</v>
      </c>
      <c r="Y95" s="12">
        <v>3</v>
      </c>
      <c r="Z95" s="12">
        <v>0</v>
      </c>
      <c r="AA95" s="19">
        <f t="shared" si="156"/>
        <v>8.9499999999999993</v>
      </c>
      <c r="AB95" s="3"/>
      <c r="AC95" s="12">
        <v>2</v>
      </c>
      <c r="AD95" s="12">
        <v>1.5</v>
      </c>
      <c r="AE95" s="12">
        <v>1.8</v>
      </c>
      <c r="AF95" s="12">
        <v>0</v>
      </c>
      <c r="AG95" s="21">
        <f t="shared" si="157"/>
        <v>10.35</v>
      </c>
      <c r="AH95" s="3"/>
      <c r="AI95" s="13">
        <f t="shared" si="158"/>
        <v>40</v>
      </c>
      <c r="AJ95" s="3"/>
      <c r="AK95" s="70"/>
      <c r="AL95" s="72"/>
      <c r="AM95" s="28">
        <f t="shared" si="159"/>
        <v>11.200000000000001</v>
      </c>
      <c r="AN95" s="29">
        <f t="shared" ref="AN95:AN99" si="170">_xlfn.RANK.EQ(AM95,(AM$94:AM$99),0)</f>
        <v>5</v>
      </c>
      <c r="AO95" s="28">
        <f t="shared" si="160"/>
        <v>0</v>
      </c>
      <c r="AP95" s="26">
        <f t="shared" si="161"/>
        <v>9.5</v>
      </c>
      <c r="AQ95" s="27">
        <f t="shared" si="162"/>
        <v>4</v>
      </c>
      <c r="AR95" s="26">
        <f t="shared" si="163"/>
        <v>9.5</v>
      </c>
      <c r="AS95" s="24">
        <f t="shared" si="164"/>
        <v>8.9499999999999993</v>
      </c>
      <c r="AT95" s="25">
        <f t="shared" si="165"/>
        <v>3</v>
      </c>
      <c r="AU95" s="24">
        <f t="shared" si="166"/>
        <v>8.9499999999999993</v>
      </c>
      <c r="AV95" s="22">
        <f t="shared" si="167"/>
        <v>10.35</v>
      </c>
      <c r="AW95" s="23">
        <f t="shared" si="168"/>
        <v>1</v>
      </c>
      <c r="AX95" s="22">
        <f t="shared" si="169"/>
        <v>10.35</v>
      </c>
      <c r="AY95" s="6"/>
      <c r="AZ95" s="6"/>
    </row>
    <row r="96" spans="1:52" x14ac:dyDescent="0.25">
      <c r="A96" s="6">
        <v>31</v>
      </c>
      <c r="B96" s="6" t="s">
        <v>78</v>
      </c>
      <c r="C96" s="6" t="s">
        <v>57</v>
      </c>
      <c r="D96" s="6" t="s">
        <v>59</v>
      </c>
      <c r="E96" s="12">
        <v>2.2999999999999998</v>
      </c>
      <c r="F96" s="12">
        <v>1.3</v>
      </c>
      <c r="G96" s="12">
        <v>1.3</v>
      </c>
      <c r="H96" s="12">
        <v>0</v>
      </c>
      <c r="I96" s="15">
        <f t="shared" si="152"/>
        <v>11</v>
      </c>
      <c r="J96" s="12">
        <v>0</v>
      </c>
      <c r="K96" s="12">
        <v>0</v>
      </c>
      <c r="L96" s="12">
        <v>0</v>
      </c>
      <c r="M96" s="12">
        <v>0</v>
      </c>
      <c r="N96" s="15">
        <f t="shared" si="153"/>
        <v>10</v>
      </c>
      <c r="O96" s="15">
        <f t="shared" si="154"/>
        <v>11</v>
      </c>
      <c r="P96" s="3"/>
      <c r="Q96" s="12">
        <v>1.4</v>
      </c>
      <c r="R96" s="12">
        <v>2.7</v>
      </c>
      <c r="S96" s="12">
        <v>3.3</v>
      </c>
      <c r="T96" s="12">
        <v>0</v>
      </c>
      <c r="U96" s="17">
        <f t="shared" si="155"/>
        <v>8.4</v>
      </c>
      <c r="V96" s="3"/>
      <c r="W96" s="12">
        <v>1.5</v>
      </c>
      <c r="X96" s="12">
        <v>3.8</v>
      </c>
      <c r="Y96" s="12">
        <v>3.8</v>
      </c>
      <c r="Z96" s="12">
        <v>0</v>
      </c>
      <c r="AA96" s="19">
        <f t="shared" si="156"/>
        <v>7.7</v>
      </c>
      <c r="AB96" s="3"/>
      <c r="AC96" s="12">
        <v>2</v>
      </c>
      <c r="AD96" s="12">
        <v>2.6</v>
      </c>
      <c r="AE96" s="12">
        <v>2.8</v>
      </c>
      <c r="AF96" s="12">
        <v>0</v>
      </c>
      <c r="AG96" s="21">
        <f t="shared" si="157"/>
        <v>9.3000000000000007</v>
      </c>
      <c r="AH96" s="3"/>
      <c r="AI96" s="13">
        <f t="shared" si="158"/>
        <v>36.4</v>
      </c>
      <c r="AJ96" s="3"/>
      <c r="AK96" s="70"/>
      <c r="AL96" s="72"/>
      <c r="AM96" s="28">
        <f t="shared" si="159"/>
        <v>11</v>
      </c>
      <c r="AN96" s="29">
        <f t="shared" si="170"/>
        <v>6</v>
      </c>
      <c r="AO96" s="28">
        <f t="shared" si="160"/>
        <v>0</v>
      </c>
      <c r="AP96" s="26">
        <f t="shared" si="161"/>
        <v>8.4</v>
      </c>
      <c r="AQ96" s="27">
        <f t="shared" si="162"/>
        <v>6</v>
      </c>
      <c r="AR96" s="26">
        <f t="shared" si="163"/>
        <v>0</v>
      </c>
      <c r="AS96" s="24">
        <f t="shared" si="164"/>
        <v>7.7</v>
      </c>
      <c r="AT96" s="25">
        <f t="shared" si="165"/>
        <v>6</v>
      </c>
      <c r="AU96" s="24">
        <f t="shared" si="166"/>
        <v>0</v>
      </c>
      <c r="AV96" s="22">
        <f t="shared" si="167"/>
        <v>9.3000000000000007</v>
      </c>
      <c r="AW96" s="23">
        <f t="shared" si="168"/>
        <v>6</v>
      </c>
      <c r="AX96" s="22">
        <f t="shared" si="169"/>
        <v>0</v>
      </c>
      <c r="AY96" s="6"/>
      <c r="AZ96" s="6"/>
    </row>
    <row r="97" spans="1:52" x14ac:dyDescent="0.25">
      <c r="A97" s="6">
        <v>32</v>
      </c>
      <c r="B97" s="6" t="s">
        <v>79</v>
      </c>
      <c r="C97" s="6" t="s">
        <v>57</v>
      </c>
      <c r="D97" s="6" t="s">
        <v>59</v>
      </c>
      <c r="E97" s="12">
        <v>2.2999999999999998</v>
      </c>
      <c r="F97" s="12">
        <v>0.9</v>
      </c>
      <c r="G97" s="12">
        <v>0.9</v>
      </c>
      <c r="H97" s="12">
        <v>0</v>
      </c>
      <c r="I97" s="15">
        <f t="shared" si="152"/>
        <v>11.4</v>
      </c>
      <c r="J97" s="12">
        <v>0</v>
      </c>
      <c r="K97" s="12">
        <v>0</v>
      </c>
      <c r="L97" s="12">
        <v>0</v>
      </c>
      <c r="M97" s="12">
        <v>0</v>
      </c>
      <c r="N97" s="15">
        <f t="shared" si="153"/>
        <v>10</v>
      </c>
      <c r="O97" s="15">
        <f t="shared" si="154"/>
        <v>11.4</v>
      </c>
      <c r="P97" s="3"/>
      <c r="Q97" s="12">
        <v>2</v>
      </c>
      <c r="R97" s="12">
        <v>1.6</v>
      </c>
      <c r="S97" s="12">
        <v>2.2000000000000002</v>
      </c>
      <c r="T97" s="12">
        <v>0</v>
      </c>
      <c r="U97" s="17">
        <f t="shared" si="155"/>
        <v>10.1</v>
      </c>
      <c r="V97" s="3"/>
      <c r="W97" s="12">
        <v>1.5</v>
      </c>
      <c r="X97" s="12">
        <v>3.7</v>
      </c>
      <c r="Y97" s="12">
        <v>3.8</v>
      </c>
      <c r="Z97" s="12">
        <v>0</v>
      </c>
      <c r="AA97" s="19">
        <f t="shared" si="156"/>
        <v>7.75</v>
      </c>
      <c r="AB97" s="3"/>
      <c r="AC97" s="12">
        <v>2</v>
      </c>
      <c r="AD97" s="12">
        <v>2</v>
      </c>
      <c r="AE97" s="12">
        <v>1.9</v>
      </c>
      <c r="AF97" s="12">
        <v>0</v>
      </c>
      <c r="AG97" s="21">
        <f t="shared" si="157"/>
        <v>10.050000000000001</v>
      </c>
      <c r="AH97" s="3"/>
      <c r="AI97" s="13">
        <f t="shared" si="158"/>
        <v>39.299999999999997</v>
      </c>
      <c r="AJ97" s="3"/>
      <c r="AK97" s="70"/>
      <c r="AL97" s="72"/>
      <c r="AM97" s="28">
        <f t="shared" si="159"/>
        <v>11.4</v>
      </c>
      <c r="AN97" s="29">
        <f t="shared" si="170"/>
        <v>2</v>
      </c>
      <c r="AO97" s="28">
        <f t="shared" si="160"/>
        <v>11.4</v>
      </c>
      <c r="AP97" s="26">
        <f t="shared" si="161"/>
        <v>10.1</v>
      </c>
      <c r="AQ97" s="27">
        <f t="shared" si="162"/>
        <v>1</v>
      </c>
      <c r="AR97" s="26">
        <f t="shared" si="163"/>
        <v>10.1</v>
      </c>
      <c r="AS97" s="24">
        <f t="shared" si="164"/>
        <v>7.75</v>
      </c>
      <c r="AT97" s="25">
        <f t="shared" si="165"/>
        <v>5</v>
      </c>
      <c r="AU97" s="24">
        <f t="shared" si="166"/>
        <v>0</v>
      </c>
      <c r="AV97" s="22">
        <f t="shared" si="167"/>
        <v>10.050000000000001</v>
      </c>
      <c r="AW97" s="23">
        <f t="shared" si="168"/>
        <v>2</v>
      </c>
      <c r="AX97" s="22">
        <f t="shared" si="169"/>
        <v>10.050000000000001</v>
      </c>
      <c r="AY97" s="6"/>
      <c r="AZ97" s="6"/>
    </row>
    <row r="98" spans="1:52" x14ac:dyDescent="0.25">
      <c r="A98" s="6">
        <v>33</v>
      </c>
      <c r="B98" s="6" t="s">
        <v>80</v>
      </c>
      <c r="C98" s="6" t="s">
        <v>57</v>
      </c>
      <c r="D98" s="6" t="s">
        <v>59</v>
      </c>
      <c r="E98" s="12">
        <v>2.2999999999999998</v>
      </c>
      <c r="F98" s="12">
        <v>1</v>
      </c>
      <c r="G98" s="12">
        <v>1</v>
      </c>
      <c r="H98" s="12">
        <v>0</v>
      </c>
      <c r="I98" s="15">
        <f t="shared" si="152"/>
        <v>11.3</v>
      </c>
      <c r="J98" s="12">
        <v>0</v>
      </c>
      <c r="K98" s="12">
        <v>0</v>
      </c>
      <c r="L98" s="12">
        <v>0</v>
      </c>
      <c r="M98" s="12">
        <v>0</v>
      </c>
      <c r="N98" s="15">
        <f t="shared" si="153"/>
        <v>10</v>
      </c>
      <c r="O98" s="15">
        <f t="shared" si="154"/>
        <v>11.3</v>
      </c>
      <c r="P98" s="3"/>
      <c r="Q98" s="12">
        <v>2</v>
      </c>
      <c r="R98" s="12">
        <v>2.1</v>
      </c>
      <c r="S98" s="12">
        <v>2.2000000000000002</v>
      </c>
      <c r="T98" s="12">
        <v>0</v>
      </c>
      <c r="U98" s="17">
        <f t="shared" si="155"/>
        <v>9.85</v>
      </c>
      <c r="V98" s="3"/>
      <c r="W98" s="12">
        <v>2</v>
      </c>
      <c r="X98" s="12">
        <v>2.7</v>
      </c>
      <c r="Y98" s="12">
        <v>3</v>
      </c>
      <c r="Z98" s="12">
        <v>0</v>
      </c>
      <c r="AA98" s="19">
        <f t="shared" si="156"/>
        <v>9.15</v>
      </c>
      <c r="AB98" s="3"/>
      <c r="AC98" s="12">
        <v>2</v>
      </c>
      <c r="AD98" s="12">
        <v>2.5</v>
      </c>
      <c r="AE98" s="12">
        <v>2.6</v>
      </c>
      <c r="AF98" s="12">
        <v>0</v>
      </c>
      <c r="AG98" s="21">
        <f t="shared" si="157"/>
        <v>9.4499999999999993</v>
      </c>
      <c r="AH98" s="3"/>
      <c r="AI98" s="13">
        <f t="shared" si="158"/>
        <v>39.75</v>
      </c>
      <c r="AJ98" s="3"/>
      <c r="AK98" s="70"/>
      <c r="AL98" s="72"/>
      <c r="AM98" s="28">
        <f t="shared" si="159"/>
        <v>11.3</v>
      </c>
      <c r="AN98" s="29">
        <f t="shared" si="170"/>
        <v>4</v>
      </c>
      <c r="AO98" s="28">
        <f t="shared" si="160"/>
        <v>11.3</v>
      </c>
      <c r="AP98" s="26">
        <f t="shared" si="161"/>
        <v>9.85</v>
      </c>
      <c r="AQ98" s="27">
        <f t="shared" si="162"/>
        <v>3</v>
      </c>
      <c r="AR98" s="26">
        <f t="shared" si="163"/>
        <v>9.85</v>
      </c>
      <c r="AS98" s="24">
        <f t="shared" si="164"/>
        <v>9.15</v>
      </c>
      <c r="AT98" s="25">
        <f t="shared" si="165"/>
        <v>2</v>
      </c>
      <c r="AU98" s="24">
        <f t="shared" si="166"/>
        <v>9.15</v>
      </c>
      <c r="AV98" s="22">
        <f t="shared" si="167"/>
        <v>9.4499999999999993</v>
      </c>
      <c r="AW98" s="23">
        <f t="shared" si="168"/>
        <v>5</v>
      </c>
      <c r="AX98" s="22">
        <f t="shared" si="169"/>
        <v>0</v>
      </c>
      <c r="AY98" s="6"/>
      <c r="AZ98" s="6"/>
    </row>
    <row r="99" spans="1:52" x14ac:dyDescent="0.25">
      <c r="A99" s="6">
        <v>34</v>
      </c>
      <c r="B99" s="6" t="s">
        <v>243</v>
      </c>
      <c r="C99" s="6" t="s">
        <v>57</v>
      </c>
      <c r="D99" s="6" t="s">
        <v>59</v>
      </c>
      <c r="E99" s="12">
        <v>2.2999999999999998</v>
      </c>
      <c r="F99" s="12">
        <v>0.9</v>
      </c>
      <c r="G99" s="12">
        <v>0.9</v>
      </c>
      <c r="H99" s="12">
        <v>0</v>
      </c>
      <c r="I99" s="15">
        <f t="shared" si="152"/>
        <v>11.4</v>
      </c>
      <c r="J99" s="12">
        <v>0</v>
      </c>
      <c r="K99" s="12">
        <v>0</v>
      </c>
      <c r="L99" s="12">
        <v>0</v>
      </c>
      <c r="M99" s="12">
        <v>0</v>
      </c>
      <c r="N99" s="15">
        <f t="shared" si="153"/>
        <v>10</v>
      </c>
      <c r="O99" s="15">
        <f t="shared" si="154"/>
        <v>11.4</v>
      </c>
      <c r="P99" s="3"/>
      <c r="Q99" s="12">
        <v>1.4</v>
      </c>
      <c r="R99" s="12">
        <v>2.1</v>
      </c>
      <c r="S99" s="12">
        <v>1.9</v>
      </c>
      <c r="T99" s="12">
        <v>0</v>
      </c>
      <c r="U99" s="17">
        <f t="shared" si="155"/>
        <v>9.4</v>
      </c>
      <c r="V99" s="3"/>
      <c r="W99" s="12">
        <v>2</v>
      </c>
      <c r="X99" s="12">
        <v>2.2000000000000002</v>
      </c>
      <c r="Y99" s="12">
        <v>2.5</v>
      </c>
      <c r="Z99" s="12">
        <v>0</v>
      </c>
      <c r="AA99" s="19">
        <f t="shared" si="156"/>
        <v>9.65</v>
      </c>
      <c r="AB99" s="3"/>
      <c r="AC99" s="12">
        <v>2</v>
      </c>
      <c r="AD99" s="12">
        <v>2.2999999999999998</v>
      </c>
      <c r="AE99" s="12">
        <v>2.2999999999999998</v>
      </c>
      <c r="AF99" s="12">
        <v>0</v>
      </c>
      <c r="AG99" s="21">
        <f t="shared" si="157"/>
        <v>9.6999999999999993</v>
      </c>
      <c r="AH99" s="3"/>
      <c r="AI99" s="13">
        <f t="shared" si="158"/>
        <v>40.150000000000006</v>
      </c>
      <c r="AJ99" s="3"/>
      <c r="AK99" s="70"/>
      <c r="AL99" s="72"/>
      <c r="AM99" s="28">
        <f t="shared" si="159"/>
        <v>11.4</v>
      </c>
      <c r="AN99" s="29">
        <f t="shared" si="170"/>
        <v>2</v>
      </c>
      <c r="AO99" s="28">
        <f t="shared" si="160"/>
        <v>11.4</v>
      </c>
      <c r="AP99" s="26">
        <f t="shared" si="161"/>
        <v>9.4</v>
      </c>
      <c r="AQ99" s="27">
        <f t="shared" si="162"/>
        <v>5</v>
      </c>
      <c r="AR99" s="26">
        <f t="shared" si="163"/>
        <v>0</v>
      </c>
      <c r="AS99" s="24">
        <f t="shared" si="164"/>
        <v>9.65</v>
      </c>
      <c r="AT99" s="25">
        <f t="shared" si="165"/>
        <v>1</v>
      </c>
      <c r="AU99" s="24">
        <f t="shared" si="166"/>
        <v>9.65</v>
      </c>
      <c r="AV99" s="22">
        <f t="shared" si="167"/>
        <v>9.6999999999999993</v>
      </c>
      <c r="AW99" s="23">
        <f t="shared" si="168"/>
        <v>4</v>
      </c>
      <c r="AX99" s="22">
        <f t="shared" si="169"/>
        <v>9.6999999999999993</v>
      </c>
      <c r="AY99" s="6"/>
      <c r="AZ99" s="6"/>
    </row>
    <row r="100" spans="1:52" x14ac:dyDescent="0.25">
      <c r="A100" s="6"/>
      <c r="B100" s="32"/>
      <c r="C100" s="6"/>
      <c r="D100" s="6"/>
      <c r="E100" s="45" t="s">
        <v>95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7"/>
      <c r="Q100" s="48" t="s">
        <v>96</v>
      </c>
      <c r="R100" s="49"/>
      <c r="S100" s="49"/>
      <c r="T100" s="49"/>
      <c r="U100" s="49"/>
      <c r="V100" s="50"/>
      <c r="W100" s="51" t="s">
        <v>97</v>
      </c>
      <c r="X100" s="52"/>
      <c r="Y100" s="52"/>
      <c r="Z100" s="52"/>
      <c r="AA100" s="52"/>
      <c r="AB100" s="53"/>
      <c r="AC100" s="54" t="s">
        <v>98</v>
      </c>
      <c r="AD100" s="55"/>
      <c r="AE100" s="55"/>
      <c r="AF100" s="55"/>
      <c r="AG100" s="55"/>
      <c r="AH100" s="56"/>
      <c r="AI100" s="57" t="s">
        <v>277</v>
      </c>
      <c r="AJ100" s="58"/>
      <c r="AK100" s="70"/>
      <c r="AL100" s="72"/>
      <c r="AM100" s="29"/>
      <c r="AN100" s="29"/>
      <c r="AO100" s="28">
        <f>SUM(AO94:AO99)</f>
        <v>45.65</v>
      </c>
      <c r="AP100" s="27"/>
      <c r="AQ100" s="27"/>
      <c r="AR100" s="26">
        <f>SUM(AR94:AR99)</f>
        <v>39.5</v>
      </c>
      <c r="AS100" s="25"/>
      <c r="AT100" s="25"/>
      <c r="AU100" s="24">
        <f>SUM(AU94:AU99)</f>
        <v>36.299999999999997</v>
      </c>
      <c r="AV100" s="23"/>
      <c r="AW100" s="23"/>
      <c r="AX100" s="22">
        <f>SUM(AX94:AX99)</f>
        <v>40</v>
      </c>
      <c r="AY100" s="13">
        <f>SUM(AO100:AX100)</f>
        <v>161.44999999999999</v>
      </c>
      <c r="AZ100" s="3">
        <f>_xlfn.RANK.EQ(AY100,(AY$85:AY$107),0)</f>
        <v>2</v>
      </c>
    </row>
    <row r="101" spans="1:52" x14ac:dyDescent="0.25">
      <c r="A101" s="6"/>
      <c r="B101" s="32" t="s">
        <v>100</v>
      </c>
      <c r="C101" s="6"/>
      <c r="D101" s="6"/>
      <c r="E101" s="3" t="s">
        <v>270</v>
      </c>
      <c r="F101" s="3" t="s">
        <v>271</v>
      </c>
      <c r="G101" s="3" t="s">
        <v>247</v>
      </c>
      <c r="H101" s="3" t="s">
        <v>272</v>
      </c>
      <c r="I101" s="14" t="s">
        <v>275</v>
      </c>
      <c r="J101" s="3" t="s">
        <v>270</v>
      </c>
      <c r="K101" s="3" t="s">
        <v>271</v>
      </c>
      <c r="L101" s="3" t="s">
        <v>247</v>
      </c>
      <c r="M101" s="3" t="s">
        <v>272</v>
      </c>
      <c r="N101" s="14" t="s">
        <v>276</v>
      </c>
      <c r="O101" s="14" t="s">
        <v>95</v>
      </c>
      <c r="P101" s="3" t="s">
        <v>267</v>
      </c>
      <c r="Q101" s="3" t="s">
        <v>270</v>
      </c>
      <c r="R101" s="3" t="s">
        <v>271</v>
      </c>
      <c r="S101" s="3" t="s">
        <v>247</v>
      </c>
      <c r="T101" s="3" t="s">
        <v>272</v>
      </c>
      <c r="U101" s="16" t="s">
        <v>96</v>
      </c>
      <c r="V101" s="3" t="s">
        <v>267</v>
      </c>
      <c r="W101" s="3" t="s">
        <v>270</v>
      </c>
      <c r="X101" s="3" t="s">
        <v>271</v>
      </c>
      <c r="Y101" s="3" t="s">
        <v>247</v>
      </c>
      <c r="Z101" s="3" t="s">
        <v>272</v>
      </c>
      <c r="AA101" s="18" t="s">
        <v>97</v>
      </c>
      <c r="AB101" s="3" t="s">
        <v>267</v>
      </c>
      <c r="AC101" s="3" t="s">
        <v>270</v>
      </c>
      <c r="AD101" s="3" t="s">
        <v>271</v>
      </c>
      <c r="AE101" s="3" t="s">
        <v>247</v>
      </c>
      <c r="AF101" s="3" t="s">
        <v>272</v>
      </c>
      <c r="AG101" s="20" t="s">
        <v>273</v>
      </c>
      <c r="AH101" s="3" t="s">
        <v>267</v>
      </c>
      <c r="AI101" s="3" t="s">
        <v>274</v>
      </c>
      <c r="AJ101" s="3" t="s">
        <v>267</v>
      </c>
      <c r="AK101" s="70"/>
      <c r="AL101" s="72"/>
      <c r="AM101" s="59" t="s">
        <v>100</v>
      </c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1"/>
    </row>
    <row r="102" spans="1:52" x14ac:dyDescent="0.25">
      <c r="A102" s="6">
        <v>41</v>
      </c>
      <c r="B102" s="6" t="s">
        <v>86</v>
      </c>
      <c r="C102" s="6" t="s">
        <v>71</v>
      </c>
      <c r="D102" s="6" t="s">
        <v>59</v>
      </c>
      <c r="E102" s="12">
        <v>2.2999999999999998</v>
      </c>
      <c r="F102" s="12">
        <v>0.5</v>
      </c>
      <c r="G102" s="12">
        <v>0.4</v>
      </c>
      <c r="H102" s="12">
        <v>0</v>
      </c>
      <c r="I102" s="15">
        <f t="shared" ref="I102:I106" si="171">E102+10-((F102+G102)/2)-H102</f>
        <v>11.850000000000001</v>
      </c>
      <c r="J102" s="12">
        <v>0</v>
      </c>
      <c r="K102" s="12">
        <v>0</v>
      </c>
      <c r="L102" s="12">
        <v>0</v>
      </c>
      <c r="M102" s="12">
        <v>0</v>
      </c>
      <c r="N102" s="15">
        <f t="shared" ref="N102:N106" si="172">J102+10-((K102+L102)/2)-M102</f>
        <v>10</v>
      </c>
      <c r="O102" s="15">
        <f t="shared" ref="O102:O106" si="173">IF(I102&gt;N102,I102,N102)</f>
        <v>11.850000000000001</v>
      </c>
      <c r="P102" s="3"/>
      <c r="Q102" s="12">
        <v>1.9</v>
      </c>
      <c r="R102" s="12">
        <v>1.5</v>
      </c>
      <c r="S102" s="12">
        <v>1.3</v>
      </c>
      <c r="T102" s="12">
        <v>0</v>
      </c>
      <c r="U102" s="17">
        <f t="shared" ref="U102:U106" si="174">Q102+10-((R102+S102)/2)-T102</f>
        <v>10.5</v>
      </c>
      <c r="V102" s="3"/>
      <c r="W102" s="12">
        <v>2</v>
      </c>
      <c r="X102" s="12">
        <v>2.2000000000000002</v>
      </c>
      <c r="Y102" s="12">
        <v>2.1</v>
      </c>
      <c r="Z102" s="12">
        <v>0</v>
      </c>
      <c r="AA102" s="19">
        <f t="shared" ref="AA102:AA106" si="175">W102+10-((X102+Y102)/2)-Z102</f>
        <v>9.85</v>
      </c>
      <c r="AB102" s="3"/>
      <c r="AC102" s="12">
        <v>2</v>
      </c>
      <c r="AD102" s="12">
        <v>2</v>
      </c>
      <c r="AE102" s="12">
        <v>2.2999999999999998</v>
      </c>
      <c r="AF102" s="12">
        <v>0</v>
      </c>
      <c r="AG102" s="21">
        <f t="shared" ref="AG102:AG106" si="176">AC102+10-((AD102+AE102)/2)-AF102</f>
        <v>9.85</v>
      </c>
      <c r="AH102" s="3"/>
      <c r="AI102" s="13">
        <f t="shared" ref="AI102:AI106" si="177">O102+U102+AA102+AG102</f>
        <v>42.050000000000004</v>
      </c>
      <c r="AJ102" s="3"/>
      <c r="AK102" s="70"/>
      <c r="AL102" s="72"/>
      <c r="AM102" s="28">
        <f t="shared" ref="AM102:AM106" si="178">O102</f>
        <v>11.850000000000001</v>
      </c>
      <c r="AN102" s="29">
        <f>_xlfn.RANK.EQ(AM102,(AM$102:AM$106),0)</f>
        <v>3</v>
      </c>
      <c r="AO102" s="28">
        <f t="shared" ref="AO102:AO106" si="179">IF(AN102&lt;5,AM102,0)</f>
        <v>11.850000000000001</v>
      </c>
      <c r="AP102" s="26">
        <f t="shared" ref="AP102:AP106" si="180">U102</f>
        <v>10.5</v>
      </c>
      <c r="AQ102" s="27">
        <f t="shared" ref="AQ102:AQ106" si="181">_xlfn.RANK.EQ(AP102,(AP$102:AP$106),0)</f>
        <v>3</v>
      </c>
      <c r="AR102" s="26">
        <f t="shared" ref="AR102:AR106" si="182">IF(AQ102&lt;5,AP102,0)</f>
        <v>10.5</v>
      </c>
      <c r="AS102" s="24">
        <f t="shared" ref="AS102:AS106" si="183">AA102</f>
        <v>9.85</v>
      </c>
      <c r="AT102" s="25">
        <f t="shared" ref="AT102:AT106" si="184">_xlfn.RANK.EQ(AS102,(AS$102:AS$106),0)</f>
        <v>5</v>
      </c>
      <c r="AU102" s="24">
        <f t="shared" ref="AU102:AU106" si="185">IF(AT102&lt;5,AS102,0)</f>
        <v>0</v>
      </c>
      <c r="AV102" s="22">
        <f t="shared" ref="AV102:AV106" si="186">AG102</f>
        <v>9.85</v>
      </c>
      <c r="AW102" s="23">
        <f t="shared" ref="AW102:AW106" si="187">_xlfn.RANK.EQ(AV102,(AV$102:AV$106),0)</f>
        <v>5</v>
      </c>
      <c r="AX102" s="22">
        <f t="shared" ref="AX102:AX106" si="188">IF(AW102&lt;5,AV102,0)</f>
        <v>0</v>
      </c>
      <c r="AY102" s="6"/>
      <c r="AZ102" s="6"/>
    </row>
    <row r="103" spans="1:52" x14ac:dyDescent="0.25">
      <c r="A103" s="6">
        <v>42</v>
      </c>
      <c r="B103" s="6" t="s">
        <v>87</v>
      </c>
      <c r="C103" s="6" t="s">
        <v>71</v>
      </c>
      <c r="D103" s="6" t="s">
        <v>59</v>
      </c>
      <c r="E103" s="12">
        <v>2.2999999999999998</v>
      </c>
      <c r="F103" s="12">
        <v>0.4</v>
      </c>
      <c r="G103" s="12">
        <v>0.4</v>
      </c>
      <c r="H103" s="12">
        <v>0</v>
      </c>
      <c r="I103" s="15">
        <f t="shared" si="171"/>
        <v>11.9</v>
      </c>
      <c r="J103" s="12">
        <v>0</v>
      </c>
      <c r="K103" s="12">
        <v>0</v>
      </c>
      <c r="L103" s="12">
        <v>0</v>
      </c>
      <c r="M103" s="12">
        <v>0</v>
      </c>
      <c r="N103" s="15">
        <f t="shared" si="172"/>
        <v>10</v>
      </c>
      <c r="O103" s="15">
        <f t="shared" si="173"/>
        <v>11.9</v>
      </c>
      <c r="P103" s="3"/>
      <c r="Q103" s="12">
        <v>1.9</v>
      </c>
      <c r="R103" s="12">
        <v>1.2</v>
      </c>
      <c r="S103" s="12">
        <v>1.5</v>
      </c>
      <c r="T103" s="12">
        <v>0</v>
      </c>
      <c r="U103" s="17">
        <f t="shared" si="174"/>
        <v>10.55</v>
      </c>
      <c r="V103" s="3"/>
      <c r="W103" s="12">
        <v>2</v>
      </c>
      <c r="X103" s="12">
        <v>1.4</v>
      </c>
      <c r="Y103" s="12">
        <v>1.5</v>
      </c>
      <c r="Z103" s="12">
        <v>0</v>
      </c>
      <c r="AA103" s="19">
        <f t="shared" si="175"/>
        <v>10.55</v>
      </c>
      <c r="AB103" s="3"/>
      <c r="AC103" s="12">
        <v>2</v>
      </c>
      <c r="AD103" s="12">
        <v>1</v>
      </c>
      <c r="AE103" s="12">
        <v>0.9</v>
      </c>
      <c r="AF103" s="12">
        <v>0</v>
      </c>
      <c r="AG103" s="21">
        <f t="shared" si="176"/>
        <v>11.05</v>
      </c>
      <c r="AH103" s="3"/>
      <c r="AI103" s="13">
        <f t="shared" si="177"/>
        <v>44.05</v>
      </c>
      <c r="AJ103" s="3"/>
      <c r="AK103" s="70"/>
      <c r="AL103" s="72"/>
      <c r="AM103" s="28">
        <f t="shared" si="178"/>
        <v>11.9</v>
      </c>
      <c r="AN103" s="29">
        <f t="shared" ref="AN103:AN106" si="189">_xlfn.RANK.EQ(AM103,(AM$102:AM$106),0)</f>
        <v>2</v>
      </c>
      <c r="AO103" s="28">
        <f t="shared" si="179"/>
        <v>11.9</v>
      </c>
      <c r="AP103" s="26">
        <f t="shared" si="180"/>
        <v>10.55</v>
      </c>
      <c r="AQ103" s="27">
        <f t="shared" si="181"/>
        <v>2</v>
      </c>
      <c r="AR103" s="26">
        <f t="shared" si="182"/>
        <v>10.55</v>
      </c>
      <c r="AS103" s="24">
        <f t="shared" si="183"/>
        <v>10.55</v>
      </c>
      <c r="AT103" s="25">
        <f t="shared" si="184"/>
        <v>3</v>
      </c>
      <c r="AU103" s="24">
        <f t="shared" si="185"/>
        <v>10.55</v>
      </c>
      <c r="AV103" s="22">
        <f t="shared" si="186"/>
        <v>11.05</v>
      </c>
      <c r="AW103" s="23">
        <f t="shared" si="187"/>
        <v>1</v>
      </c>
      <c r="AX103" s="22">
        <f t="shared" si="188"/>
        <v>11.05</v>
      </c>
      <c r="AY103" s="6"/>
      <c r="AZ103" s="6"/>
    </row>
    <row r="104" spans="1:52" x14ac:dyDescent="0.25">
      <c r="A104" s="6">
        <v>43</v>
      </c>
      <c r="B104" s="6" t="s">
        <v>88</v>
      </c>
      <c r="C104" s="6" t="s">
        <v>71</v>
      </c>
      <c r="D104" s="6" t="s">
        <v>59</v>
      </c>
      <c r="E104" s="12">
        <v>2.2999999999999998</v>
      </c>
      <c r="F104" s="12">
        <v>0.7</v>
      </c>
      <c r="G104" s="12">
        <v>0.6</v>
      </c>
      <c r="H104" s="12">
        <v>0</v>
      </c>
      <c r="I104" s="15">
        <f t="shared" si="171"/>
        <v>11.65</v>
      </c>
      <c r="J104" s="12">
        <v>0</v>
      </c>
      <c r="K104" s="12">
        <v>0</v>
      </c>
      <c r="L104" s="12">
        <v>0</v>
      </c>
      <c r="M104" s="12">
        <v>0</v>
      </c>
      <c r="N104" s="15">
        <f t="shared" si="172"/>
        <v>10</v>
      </c>
      <c r="O104" s="15">
        <f t="shared" si="173"/>
        <v>11.65</v>
      </c>
      <c r="P104" s="3"/>
      <c r="Q104" s="12">
        <v>1.9</v>
      </c>
      <c r="R104" s="12">
        <v>1</v>
      </c>
      <c r="S104" s="12">
        <v>1.2</v>
      </c>
      <c r="T104" s="12">
        <v>0</v>
      </c>
      <c r="U104" s="17">
        <f t="shared" si="174"/>
        <v>10.8</v>
      </c>
      <c r="V104" s="3"/>
      <c r="W104" s="12">
        <v>2</v>
      </c>
      <c r="X104" s="12">
        <v>1.1000000000000001</v>
      </c>
      <c r="Y104" s="12">
        <v>1.1000000000000001</v>
      </c>
      <c r="Z104" s="12">
        <v>0</v>
      </c>
      <c r="AA104" s="19">
        <f t="shared" si="175"/>
        <v>10.9</v>
      </c>
      <c r="AB104" s="3"/>
      <c r="AC104" s="12">
        <v>2</v>
      </c>
      <c r="AD104" s="12">
        <v>1.1000000000000001</v>
      </c>
      <c r="AE104" s="12">
        <v>1.3</v>
      </c>
      <c r="AF104" s="12">
        <v>0</v>
      </c>
      <c r="AG104" s="21">
        <f t="shared" si="176"/>
        <v>10.8</v>
      </c>
      <c r="AH104" s="3"/>
      <c r="AI104" s="13">
        <f t="shared" si="177"/>
        <v>44.150000000000006</v>
      </c>
      <c r="AJ104" s="3"/>
      <c r="AK104" s="70"/>
      <c r="AL104" s="72"/>
      <c r="AM104" s="28">
        <f t="shared" si="178"/>
        <v>11.65</v>
      </c>
      <c r="AN104" s="29">
        <f t="shared" si="189"/>
        <v>4</v>
      </c>
      <c r="AO104" s="28">
        <f t="shared" si="179"/>
        <v>11.65</v>
      </c>
      <c r="AP104" s="26">
        <f t="shared" si="180"/>
        <v>10.8</v>
      </c>
      <c r="AQ104" s="27">
        <f t="shared" si="181"/>
        <v>1</v>
      </c>
      <c r="AR104" s="26">
        <f t="shared" si="182"/>
        <v>10.8</v>
      </c>
      <c r="AS104" s="24">
        <f t="shared" si="183"/>
        <v>10.9</v>
      </c>
      <c r="AT104" s="25">
        <f t="shared" si="184"/>
        <v>1</v>
      </c>
      <c r="AU104" s="24">
        <f t="shared" si="185"/>
        <v>10.9</v>
      </c>
      <c r="AV104" s="22">
        <f t="shared" si="186"/>
        <v>10.8</v>
      </c>
      <c r="AW104" s="23">
        <f t="shared" si="187"/>
        <v>2</v>
      </c>
      <c r="AX104" s="22">
        <f t="shared" si="188"/>
        <v>10.8</v>
      </c>
      <c r="AY104" s="6"/>
      <c r="AZ104" s="6"/>
    </row>
    <row r="105" spans="1:52" x14ac:dyDescent="0.25">
      <c r="A105" s="6">
        <v>44</v>
      </c>
      <c r="B105" s="6" t="s">
        <v>89</v>
      </c>
      <c r="C105" s="6" t="s">
        <v>71</v>
      </c>
      <c r="D105" s="6" t="s">
        <v>59</v>
      </c>
      <c r="E105" s="12">
        <v>2.2999999999999998</v>
      </c>
      <c r="F105" s="12">
        <v>0.2</v>
      </c>
      <c r="G105" s="12">
        <v>0.2</v>
      </c>
      <c r="H105" s="12">
        <v>0</v>
      </c>
      <c r="I105" s="15">
        <f t="shared" si="171"/>
        <v>12.100000000000001</v>
      </c>
      <c r="J105" s="12">
        <v>0</v>
      </c>
      <c r="K105" s="12">
        <v>0</v>
      </c>
      <c r="L105" s="12">
        <v>0</v>
      </c>
      <c r="M105" s="12">
        <v>0</v>
      </c>
      <c r="N105" s="15">
        <f t="shared" si="172"/>
        <v>10</v>
      </c>
      <c r="O105" s="15">
        <f t="shared" si="173"/>
        <v>12.100000000000001</v>
      </c>
      <c r="P105" s="3"/>
      <c r="Q105" s="12">
        <v>1.9</v>
      </c>
      <c r="R105" s="12">
        <v>1.7</v>
      </c>
      <c r="S105" s="12">
        <v>2</v>
      </c>
      <c r="T105" s="12">
        <v>0</v>
      </c>
      <c r="U105" s="17">
        <f t="shared" si="174"/>
        <v>10.050000000000001</v>
      </c>
      <c r="V105" s="3"/>
      <c r="W105" s="12">
        <v>2</v>
      </c>
      <c r="X105" s="12">
        <v>1.3</v>
      </c>
      <c r="Y105" s="12">
        <v>1.2</v>
      </c>
      <c r="Z105" s="12">
        <v>0</v>
      </c>
      <c r="AA105" s="19">
        <f t="shared" si="175"/>
        <v>10.75</v>
      </c>
      <c r="AB105" s="3"/>
      <c r="AC105" s="12">
        <v>2</v>
      </c>
      <c r="AD105" s="12">
        <v>2.2999999999999998</v>
      </c>
      <c r="AE105" s="12">
        <v>1.8</v>
      </c>
      <c r="AF105" s="12">
        <v>0</v>
      </c>
      <c r="AG105" s="21">
        <f t="shared" si="176"/>
        <v>9.9499999999999993</v>
      </c>
      <c r="AH105" s="3"/>
      <c r="AI105" s="13">
        <f t="shared" si="177"/>
        <v>42.850000000000009</v>
      </c>
      <c r="AJ105" s="3"/>
      <c r="AK105" s="70"/>
      <c r="AL105" s="72"/>
      <c r="AM105" s="28">
        <f t="shared" si="178"/>
        <v>12.100000000000001</v>
      </c>
      <c r="AN105" s="29">
        <f t="shared" si="189"/>
        <v>1</v>
      </c>
      <c r="AO105" s="28">
        <f t="shared" si="179"/>
        <v>12.100000000000001</v>
      </c>
      <c r="AP105" s="26">
        <f t="shared" si="180"/>
        <v>10.050000000000001</v>
      </c>
      <c r="AQ105" s="27">
        <f t="shared" si="181"/>
        <v>4</v>
      </c>
      <c r="AR105" s="26">
        <f t="shared" si="182"/>
        <v>10.050000000000001</v>
      </c>
      <c r="AS105" s="24">
        <f t="shared" si="183"/>
        <v>10.75</v>
      </c>
      <c r="AT105" s="25">
        <f t="shared" si="184"/>
        <v>2</v>
      </c>
      <c r="AU105" s="24">
        <f t="shared" si="185"/>
        <v>10.75</v>
      </c>
      <c r="AV105" s="22">
        <f t="shared" si="186"/>
        <v>9.9499999999999993</v>
      </c>
      <c r="AW105" s="23">
        <f t="shared" si="187"/>
        <v>4</v>
      </c>
      <c r="AX105" s="22">
        <f t="shared" si="188"/>
        <v>9.9499999999999993</v>
      </c>
      <c r="AY105" s="6"/>
      <c r="AZ105" s="6"/>
    </row>
    <row r="106" spans="1:52" x14ac:dyDescent="0.25">
      <c r="A106" s="6">
        <v>45</v>
      </c>
      <c r="B106" s="6" t="s">
        <v>90</v>
      </c>
      <c r="C106" s="6" t="s">
        <v>71</v>
      </c>
      <c r="D106" s="6" t="s">
        <v>59</v>
      </c>
      <c r="E106" s="12">
        <v>2.2999999999999998</v>
      </c>
      <c r="F106" s="12">
        <v>0.8</v>
      </c>
      <c r="G106" s="12">
        <v>0.8</v>
      </c>
      <c r="H106" s="12">
        <v>0</v>
      </c>
      <c r="I106" s="15">
        <f t="shared" si="171"/>
        <v>11.5</v>
      </c>
      <c r="J106" s="12">
        <v>0</v>
      </c>
      <c r="K106" s="12">
        <v>0</v>
      </c>
      <c r="L106" s="12">
        <v>0</v>
      </c>
      <c r="M106" s="12">
        <v>0</v>
      </c>
      <c r="N106" s="15">
        <f t="shared" si="172"/>
        <v>10</v>
      </c>
      <c r="O106" s="15">
        <f t="shared" si="173"/>
        <v>11.5</v>
      </c>
      <c r="P106" s="3"/>
      <c r="Q106" s="12">
        <v>1.9</v>
      </c>
      <c r="R106" s="12">
        <v>1.9</v>
      </c>
      <c r="S106" s="12">
        <v>1.8</v>
      </c>
      <c r="T106" s="12">
        <v>0</v>
      </c>
      <c r="U106" s="17">
        <f t="shared" si="174"/>
        <v>10.050000000000001</v>
      </c>
      <c r="V106" s="3"/>
      <c r="W106" s="12">
        <v>2</v>
      </c>
      <c r="X106" s="12">
        <v>1.8</v>
      </c>
      <c r="Y106" s="12">
        <v>1.9</v>
      </c>
      <c r="Z106" s="12">
        <v>0</v>
      </c>
      <c r="AA106" s="19">
        <f t="shared" si="175"/>
        <v>10.15</v>
      </c>
      <c r="AB106" s="3"/>
      <c r="AC106" s="12">
        <v>2</v>
      </c>
      <c r="AD106" s="12">
        <v>1.5</v>
      </c>
      <c r="AE106" s="12">
        <v>1.2</v>
      </c>
      <c r="AF106" s="12">
        <v>0</v>
      </c>
      <c r="AG106" s="21">
        <f t="shared" si="176"/>
        <v>10.65</v>
      </c>
      <c r="AH106" s="3"/>
      <c r="AI106" s="13">
        <f t="shared" si="177"/>
        <v>42.35</v>
      </c>
      <c r="AJ106" s="3"/>
      <c r="AK106" s="70"/>
      <c r="AL106" s="72"/>
      <c r="AM106" s="28">
        <f t="shared" si="178"/>
        <v>11.5</v>
      </c>
      <c r="AN106" s="29">
        <f t="shared" si="189"/>
        <v>5</v>
      </c>
      <c r="AO106" s="28">
        <f t="shared" si="179"/>
        <v>0</v>
      </c>
      <c r="AP106" s="26">
        <f t="shared" si="180"/>
        <v>10.050000000000001</v>
      </c>
      <c r="AQ106" s="27">
        <f t="shared" si="181"/>
        <v>4</v>
      </c>
      <c r="AR106" s="26">
        <f t="shared" si="182"/>
        <v>10.050000000000001</v>
      </c>
      <c r="AS106" s="24">
        <f t="shared" si="183"/>
        <v>10.15</v>
      </c>
      <c r="AT106" s="25">
        <f t="shared" si="184"/>
        <v>4</v>
      </c>
      <c r="AU106" s="24">
        <f t="shared" si="185"/>
        <v>10.15</v>
      </c>
      <c r="AV106" s="22">
        <f t="shared" si="186"/>
        <v>10.65</v>
      </c>
      <c r="AW106" s="23">
        <f t="shared" si="187"/>
        <v>3</v>
      </c>
      <c r="AX106" s="22">
        <f t="shared" si="188"/>
        <v>10.65</v>
      </c>
      <c r="AY106" s="6"/>
      <c r="AZ106" s="6"/>
    </row>
    <row r="107" spans="1:52" x14ac:dyDescent="0.25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73"/>
      <c r="AL107" s="75"/>
      <c r="AM107" s="29"/>
      <c r="AN107" s="29"/>
      <c r="AO107" s="28">
        <f>SUM(AO102:AO106)</f>
        <v>47.5</v>
      </c>
      <c r="AP107" s="27"/>
      <c r="AQ107" s="27"/>
      <c r="AR107" s="26">
        <f>SUM(AR102:AR106)</f>
        <v>51.95</v>
      </c>
      <c r="AS107" s="25"/>
      <c r="AT107" s="25"/>
      <c r="AU107" s="24">
        <f>SUM(AU102:AU106)</f>
        <v>42.35</v>
      </c>
      <c r="AV107" s="23"/>
      <c r="AW107" s="23"/>
      <c r="AX107" s="22">
        <f>SUM(AX102:AX106)</f>
        <v>42.45</v>
      </c>
      <c r="AY107" s="13">
        <f>SUM(AO107:AX107)</f>
        <v>184.25</v>
      </c>
      <c r="AZ107" s="3">
        <f>_xlfn.RANK.EQ(AY107,(AY$85:AY$107),0)</f>
        <v>1</v>
      </c>
    </row>
    <row r="108" spans="1:52" x14ac:dyDescent="0.25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</row>
    <row r="109" spans="1:52" x14ac:dyDescent="0.25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</row>
    <row r="110" spans="1:52" x14ac:dyDescent="0.25">
      <c r="A110" s="6" t="s">
        <v>300</v>
      </c>
      <c r="B110" s="6" t="s">
        <v>92</v>
      </c>
      <c r="C110" s="6" t="s">
        <v>93</v>
      </c>
      <c r="D110" s="6" t="s">
        <v>298</v>
      </c>
      <c r="E110" s="3"/>
      <c r="F110" s="3"/>
      <c r="G110" s="3"/>
      <c r="H110" s="3"/>
      <c r="I110" s="13"/>
      <c r="J110" s="3"/>
      <c r="K110" s="3"/>
      <c r="L110" s="3"/>
      <c r="M110" s="3"/>
      <c r="N110" s="13"/>
      <c r="O110" s="15" t="s">
        <v>248</v>
      </c>
      <c r="P110" s="14" t="s">
        <v>267</v>
      </c>
      <c r="Q110" s="3"/>
      <c r="R110" s="3"/>
      <c r="S110" s="3"/>
      <c r="T110" s="3"/>
      <c r="U110" s="17" t="s">
        <v>249</v>
      </c>
      <c r="V110" s="16" t="s">
        <v>267</v>
      </c>
      <c r="W110" s="3"/>
      <c r="X110" s="3"/>
      <c r="Y110" s="3"/>
      <c r="Z110" s="3"/>
      <c r="AA110" s="19" t="s">
        <v>250</v>
      </c>
      <c r="AB110" s="18" t="s">
        <v>267</v>
      </c>
      <c r="AC110" s="3"/>
      <c r="AD110" s="3"/>
      <c r="AE110" s="3"/>
      <c r="AF110" s="3"/>
      <c r="AG110" s="20" t="s">
        <v>251</v>
      </c>
      <c r="AH110" s="20" t="s">
        <v>267</v>
      </c>
      <c r="AI110" s="13" t="s">
        <v>274</v>
      </c>
      <c r="AJ110" s="3" t="s">
        <v>267</v>
      </c>
    </row>
    <row r="111" spans="1:52" x14ac:dyDescent="0.25">
      <c r="A111" s="6">
        <v>9</v>
      </c>
      <c r="B111" s="6" t="s">
        <v>53</v>
      </c>
      <c r="C111" s="6" t="s">
        <v>57</v>
      </c>
      <c r="D111" s="6" t="s">
        <v>59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28">
        <f>O80</f>
        <v>11.7</v>
      </c>
      <c r="P111" s="3">
        <f>_xlfn.RANK.EQ(O111,(O$111:O$124),0)</f>
        <v>4</v>
      </c>
      <c r="Q111" s="6"/>
      <c r="R111" s="6"/>
      <c r="S111" s="6"/>
      <c r="T111" s="6"/>
      <c r="U111" s="26">
        <f>U80</f>
        <v>8.8500000000000014</v>
      </c>
      <c r="V111" s="3">
        <f t="shared" ref="V111:V124" si="190">_xlfn.RANK.EQ(U111,(U$111:U$124),0)</f>
        <v>13</v>
      </c>
      <c r="W111" s="6"/>
      <c r="X111" s="6"/>
      <c r="Y111" s="6"/>
      <c r="Z111" s="6"/>
      <c r="AA111" s="24">
        <f>AA80</f>
        <v>8.8000000000000007</v>
      </c>
      <c r="AB111" s="3">
        <f t="shared" ref="AB111:AB124" si="191">_xlfn.RANK.EQ(AA111,(AA$111:AA$124),0)</f>
        <v>7</v>
      </c>
      <c r="AC111" s="6"/>
      <c r="AD111" s="6"/>
      <c r="AE111" s="6"/>
      <c r="AF111" s="6"/>
      <c r="AG111" s="22">
        <f>AG80</f>
        <v>9.6</v>
      </c>
      <c r="AH111" s="3">
        <f t="shared" ref="AH111:AH124" si="192">_xlfn.RANK.EQ(AG111,(AG$111:AG$124),0)</f>
        <v>6</v>
      </c>
      <c r="AI111" s="11">
        <f>AI80</f>
        <v>38.950000000000003</v>
      </c>
      <c r="AJ111" s="3">
        <f t="shared" ref="AJ111:AJ124" si="193">_xlfn.RANK.EQ(AI111,(AI$111:AI$124),0)</f>
        <v>10</v>
      </c>
    </row>
    <row r="112" spans="1:52" x14ac:dyDescent="0.25">
      <c r="A112" s="6">
        <v>10</v>
      </c>
      <c r="B112" s="6" t="s">
        <v>54</v>
      </c>
      <c r="C112" s="6" t="s">
        <v>57</v>
      </c>
      <c r="D112" s="6" t="s">
        <v>59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28">
        <f t="shared" ref="O112:O115" si="194">O81</f>
        <v>11.5</v>
      </c>
      <c r="P112" s="3">
        <f t="shared" ref="P112:P124" si="195">_xlfn.RANK.EQ(O112,(O$111:O$124),0)</f>
        <v>6</v>
      </c>
      <c r="Q112" s="6"/>
      <c r="R112" s="6"/>
      <c r="S112" s="6"/>
      <c r="T112" s="6"/>
      <c r="U112" s="26">
        <f t="shared" ref="U112:U115" si="196">U81</f>
        <v>10</v>
      </c>
      <c r="V112" s="3">
        <f t="shared" si="190"/>
        <v>5</v>
      </c>
      <c r="W112" s="6"/>
      <c r="X112" s="6"/>
      <c r="Y112" s="6"/>
      <c r="Z112" s="6"/>
      <c r="AA112" s="24">
        <f t="shared" ref="AA112:AA115" si="197">AA81</f>
        <v>9.75</v>
      </c>
      <c r="AB112" s="3">
        <f t="shared" si="191"/>
        <v>4</v>
      </c>
      <c r="AC112" s="6"/>
      <c r="AD112" s="6"/>
      <c r="AE112" s="6"/>
      <c r="AF112" s="6"/>
      <c r="AG112" s="22">
        <f t="shared" ref="AG112:AG115" si="198">AG81</f>
        <v>9.9499999999999993</v>
      </c>
      <c r="AH112" s="3">
        <f t="shared" si="192"/>
        <v>3</v>
      </c>
      <c r="AI112" s="11">
        <f t="shared" ref="AI112:AI115" si="199">AI81</f>
        <v>41.2</v>
      </c>
      <c r="AJ112" s="3">
        <f t="shared" si="193"/>
        <v>3</v>
      </c>
    </row>
    <row r="113" spans="1:36" x14ac:dyDescent="0.25">
      <c r="A113" s="6">
        <v>11</v>
      </c>
      <c r="B113" s="6" t="s">
        <v>55</v>
      </c>
      <c r="C113" s="6" t="s">
        <v>57</v>
      </c>
      <c r="D113" s="6" t="s">
        <v>59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28">
        <f t="shared" si="194"/>
        <v>11.85</v>
      </c>
      <c r="P113" s="3">
        <f t="shared" si="195"/>
        <v>2</v>
      </c>
      <c r="Q113" s="6"/>
      <c r="R113" s="6"/>
      <c r="S113" s="6"/>
      <c r="T113" s="6"/>
      <c r="U113" s="26">
        <f t="shared" si="196"/>
        <v>10.35</v>
      </c>
      <c r="V113" s="3">
        <f t="shared" si="190"/>
        <v>1</v>
      </c>
      <c r="W113" s="6"/>
      <c r="X113" s="6"/>
      <c r="Y113" s="6"/>
      <c r="Z113" s="6"/>
      <c r="AA113" s="24">
        <f t="shared" si="197"/>
        <v>8.5</v>
      </c>
      <c r="AB113" s="3">
        <f t="shared" si="191"/>
        <v>9</v>
      </c>
      <c r="AC113" s="6"/>
      <c r="AD113" s="6"/>
      <c r="AE113" s="6"/>
      <c r="AF113" s="6"/>
      <c r="AG113" s="22">
        <f t="shared" si="198"/>
        <v>9.9</v>
      </c>
      <c r="AH113" s="3">
        <f t="shared" si="192"/>
        <v>5</v>
      </c>
      <c r="AI113" s="11">
        <f t="shared" si="199"/>
        <v>40.6</v>
      </c>
      <c r="AJ113" s="3">
        <f t="shared" si="193"/>
        <v>4</v>
      </c>
    </row>
    <row r="114" spans="1:36" x14ac:dyDescent="0.25">
      <c r="A114" s="6">
        <v>12</v>
      </c>
      <c r="B114" s="6" t="s">
        <v>56</v>
      </c>
      <c r="C114" s="6" t="s">
        <v>57</v>
      </c>
      <c r="D114" s="6" t="s">
        <v>59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28">
        <f t="shared" si="194"/>
        <v>11.6</v>
      </c>
      <c r="P114" s="3">
        <f t="shared" si="195"/>
        <v>5</v>
      </c>
      <c r="Q114" s="6"/>
      <c r="R114" s="6"/>
      <c r="S114" s="6"/>
      <c r="T114" s="6"/>
      <c r="U114" s="26">
        <f t="shared" si="196"/>
        <v>10</v>
      </c>
      <c r="V114" s="3">
        <f t="shared" si="190"/>
        <v>5</v>
      </c>
      <c r="W114" s="6"/>
      <c r="X114" s="6"/>
      <c r="Y114" s="6"/>
      <c r="Z114" s="6"/>
      <c r="AA114" s="24">
        <f t="shared" si="197"/>
        <v>8.5500000000000007</v>
      </c>
      <c r="AB114" s="3">
        <f t="shared" si="191"/>
        <v>8</v>
      </c>
      <c r="AC114" s="6"/>
      <c r="AD114" s="6"/>
      <c r="AE114" s="6"/>
      <c r="AF114" s="6"/>
      <c r="AG114" s="22">
        <f t="shared" si="198"/>
        <v>8.9</v>
      </c>
      <c r="AH114" s="3">
        <f t="shared" si="192"/>
        <v>12</v>
      </c>
      <c r="AI114" s="11">
        <f t="shared" si="199"/>
        <v>39.050000000000004</v>
      </c>
      <c r="AJ114" s="3">
        <f t="shared" si="193"/>
        <v>9</v>
      </c>
    </row>
    <row r="115" spans="1:36" x14ac:dyDescent="0.25">
      <c r="A115" s="6">
        <v>46</v>
      </c>
      <c r="B115" s="6" t="s">
        <v>245</v>
      </c>
      <c r="C115" s="6" t="s">
        <v>57</v>
      </c>
      <c r="D115" s="6" t="s">
        <v>59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8">
        <f t="shared" si="194"/>
        <v>11.8</v>
      </c>
      <c r="P115" s="3">
        <f t="shared" si="195"/>
        <v>3</v>
      </c>
      <c r="Q115" s="6"/>
      <c r="R115" s="6"/>
      <c r="S115" s="6"/>
      <c r="T115" s="6"/>
      <c r="U115" s="26">
        <f t="shared" si="196"/>
        <v>9.4499999999999993</v>
      </c>
      <c r="V115" s="3">
        <f t="shared" si="190"/>
        <v>11</v>
      </c>
      <c r="W115" s="6"/>
      <c r="X115" s="6"/>
      <c r="Y115" s="6"/>
      <c r="Z115" s="6"/>
      <c r="AA115" s="24">
        <f t="shared" si="197"/>
        <v>8.3000000000000007</v>
      </c>
      <c r="AB115" s="3">
        <f t="shared" si="191"/>
        <v>10</v>
      </c>
      <c r="AC115" s="6"/>
      <c r="AD115" s="6"/>
      <c r="AE115" s="6"/>
      <c r="AF115" s="6"/>
      <c r="AG115" s="22">
        <f t="shared" si="198"/>
        <v>9.6</v>
      </c>
      <c r="AH115" s="3">
        <f t="shared" si="192"/>
        <v>6</v>
      </c>
      <c r="AI115" s="11">
        <f t="shared" si="199"/>
        <v>39.15</v>
      </c>
      <c r="AJ115" s="3">
        <f t="shared" si="193"/>
        <v>8</v>
      </c>
    </row>
    <row r="116" spans="1:36" x14ac:dyDescent="0.25">
      <c r="A116" s="6">
        <v>19</v>
      </c>
      <c r="B116" s="6" t="s">
        <v>65</v>
      </c>
      <c r="C116" s="6" t="s">
        <v>52</v>
      </c>
      <c r="D116" s="6" t="s">
        <v>59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28">
        <f>O87</f>
        <v>11.5</v>
      </c>
      <c r="P116" s="3">
        <f t="shared" si="195"/>
        <v>6</v>
      </c>
      <c r="Q116" s="6"/>
      <c r="R116" s="6"/>
      <c r="S116" s="6"/>
      <c r="T116" s="6"/>
      <c r="U116" s="26">
        <f>U87</f>
        <v>7.9</v>
      </c>
      <c r="V116" s="3">
        <f t="shared" si="190"/>
        <v>14</v>
      </c>
      <c r="W116" s="6"/>
      <c r="X116" s="6"/>
      <c r="Y116" s="6"/>
      <c r="Z116" s="6"/>
      <c r="AA116" s="24">
        <f>AA87</f>
        <v>9.1999999999999993</v>
      </c>
      <c r="AB116" s="3">
        <f t="shared" si="191"/>
        <v>5</v>
      </c>
      <c r="AC116" s="6"/>
      <c r="AD116" s="6"/>
      <c r="AE116" s="6"/>
      <c r="AF116" s="6"/>
      <c r="AG116" s="22">
        <f>AG87</f>
        <v>9.5</v>
      </c>
      <c r="AH116" s="3">
        <f t="shared" si="192"/>
        <v>9</v>
      </c>
      <c r="AI116" s="11">
        <f>AI87</f>
        <v>38.099999999999994</v>
      </c>
      <c r="AJ116" s="3">
        <f t="shared" si="193"/>
        <v>12</v>
      </c>
    </row>
    <row r="117" spans="1:36" x14ac:dyDescent="0.25">
      <c r="A117" s="6">
        <v>20</v>
      </c>
      <c r="B117" s="6" t="s">
        <v>66</v>
      </c>
      <c r="C117" s="6" t="s">
        <v>52</v>
      </c>
      <c r="D117" s="6" t="s">
        <v>59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28">
        <f t="shared" ref="O117:O120" si="200">O88</f>
        <v>11.450000000000001</v>
      </c>
      <c r="P117" s="3">
        <f t="shared" si="195"/>
        <v>9</v>
      </c>
      <c r="Q117" s="6"/>
      <c r="R117" s="6"/>
      <c r="S117" s="6"/>
      <c r="T117" s="6"/>
      <c r="U117" s="26">
        <f t="shared" ref="U117:U120" si="201">U88</f>
        <v>9.0500000000000007</v>
      </c>
      <c r="V117" s="3">
        <f t="shared" si="190"/>
        <v>12</v>
      </c>
      <c r="W117" s="6"/>
      <c r="X117" s="6"/>
      <c r="Y117" s="6"/>
      <c r="Z117" s="6"/>
      <c r="AA117" s="24">
        <f t="shared" ref="AA117:AA120" si="202">AA88</f>
        <v>9.9499999999999993</v>
      </c>
      <c r="AB117" s="3">
        <f t="shared" si="191"/>
        <v>3</v>
      </c>
      <c r="AC117" s="6"/>
      <c r="AD117" s="6"/>
      <c r="AE117" s="6"/>
      <c r="AF117" s="6"/>
      <c r="AG117" s="22">
        <f t="shared" ref="AG117:AG120" si="203">AG88</f>
        <v>9.5500000000000007</v>
      </c>
      <c r="AH117" s="3">
        <f t="shared" si="192"/>
        <v>8</v>
      </c>
      <c r="AI117" s="11">
        <f t="shared" ref="AI117:AI120" si="204">AI88</f>
        <v>40</v>
      </c>
      <c r="AJ117" s="3">
        <f t="shared" si="193"/>
        <v>5</v>
      </c>
    </row>
    <row r="118" spans="1:36" x14ac:dyDescent="0.25">
      <c r="A118" s="6">
        <v>21</v>
      </c>
      <c r="B118" s="6" t="s">
        <v>67</v>
      </c>
      <c r="C118" s="6" t="s">
        <v>52</v>
      </c>
      <c r="D118" s="6" t="s">
        <v>59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28">
        <f t="shared" si="200"/>
        <v>10.55</v>
      </c>
      <c r="P118" s="3">
        <f t="shared" si="195"/>
        <v>13</v>
      </c>
      <c r="Q118" s="6"/>
      <c r="R118" s="6"/>
      <c r="S118" s="6"/>
      <c r="T118" s="6"/>
      <c r="U118" s="26">
        <f t="shared" si="201"/>
        <v>9.5</v>
      </c>
      <c r="V118" s="3">
        <f t="shared" si="190"/>
        <v>10</v>
      </c>
      <c r="W118" s="6"/>
      <c r="X118" s="6"/>
      <c r="Y118" s="6"/>
      <c r="Z118" s="6"/>
      <c r="AA118" s="24">
        <f t="shared" si="202"/>
        <v>5.2</v>
      </c>
      <c r="AB118" s="3">
        <f t="shared" si="191"/>
        <v>13</v>
      </c>
      <c r="AC118" s="6"/>
      <c r="AD118" s="6"/>
      <c r="AE118" s="6"/>
      <c r="AF118" s="6"/>
      <c r="AG118" s="22">
        <f t="shared" si="203"/>
        <v>8.5</v>
      </c>
      <c r="AH118" s="3">
        <f t="shared" si="192"/>
        <v>14</v>
      </c>
      <c r="AI118" s="11">
        <f t="shared" si="204"/>
        <v>33.75</v>
      </c>
      <c r="AJ118" s="3">
        <f t="shared" si="193"/>
        <v>14</v>
      </c>
    </row>
    <row r="119" spans="1:36" x14ac:dyDescent="0.25">
      <c r="A119" s="6">
        <v>22</v>
      </c>
      <c r="B119" s="6" t="s">
        <v>68</v>
      </c>
      <c r="C119" s="6" t="s">
        <v>52</v>
      </c>
      <c r="D119" s="6" t="s">
        <v>59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28">
        <f t="shared" si="200"/>
        <v>10.450000000000001</v>
      </c>
      <c r="P119" s="3">
        <f t="shared" si="195"/>
        <v>14</v>
      </c>
      <c r="Q119" s="6"/>
      <c r="R119" s="6"/>
      <c r="S119" s="6"/>
      <c r="T119" s="6"/>
      <c r="U119" s="26">
        <f t="shared" si="201"/>
        <v>10</v>
      </c>
      <c r="V119" s="3">
        <f t="shared" si="190"/>
        <v>5</v>
      </c>
      <c r="W119" s="6"/>
      <c r="X119" s="6"/>
      <c r="Y119" s="6"/>
      <c r="Z119" s="6"/>
      <c r="AA119" s="24">
        <f t="shared" si="202"/>
        <v>5.2</v>
      </c>
      <c r="AB119" s="3">
        <f t="shared" si="191"/>
        <v>13</v>
      </c>
      <c r="AC119" s="6"/>
      <c r="AD119" s="6"/>
      <c r="AE119" s="6"/>
      <c r="AF119" s="6"/>
      <c r="AG119" s="22">
        <f t="shared" si="203"/>
        <v>8.9</v>
      </c>
      <c r="AH119" s="3">
        <f t="shared" si="192"/>
        <v>12</v>
      </c>
      <c r="AI119" s="11">
        <f t="shared" si="204"/>
        <v>34.550000000000004</v>
      </c>
      <c r="AJ119" s="3">
        <f t="shared" si="193"/>
        <v>13</v>
      </c>
    </row>
    <row r="120" spans="1:36" x14ac:dyDescent="0.25">
      <c r="A120" s="6">
        <v>23</v>
      </c>
      <c r="B120" s="6" t="s">
        <v>69</v>
      </c>
      <c r="C120" s="6" t="s">
        <v>52</v>
      </c>
      <c r="D120" s="6" t="s">
        <v>59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28">
        <f t="shared" si="200"/>
        <v>11.4</v>
      </c>
      <c r="P120" s="3">
        <f t="shared" si="195"/>
        <v>10</v>
      </c>
      <c r="Q120" s="6"/>
      <c r="R120" s="6"/>
      <c r="S120" s="6"/>
      <c r="T120" s="6"/>
      <c r="U120" s="26">
        <f t="shared" si="201"/>
        <v>10</v>
      </c>
      <c r="V120" s="3">
        <f t="shared" si="190"/>
        <v>5</v>
      </c>
      <c r="W120" s="6"/>
      <c r="X120" s="6"/>
      <c r="Y120" s="6"/>
      <c r="Z120" s="6"/>
      <c r="AA120" s="24">
        <f t="shared" si="202"/>
        <v>7.7</v>
      </c>
      <c r="AB120" s="3">
        <f t="shared" si="191"/>
        <v>12</v>
      </c>
      <c r="AC120" s="6"/>
      <c r="AD120" s="6"/>
      <c r="AE120" s="6"/>
      <c r="AF120" s="6"/>
      <c r="AG120" s="22">
        <f t="shared" si="203"/>
        <v>9.1</v>
      </c>
      <c r="AH120" s="3">
        <f t="shared" si="192"/>
        <v>11</v>
      </c>
      <c r="AI120" s="11">
        <f t="shared" si="204"/>
        <v>38.199999999999996</v>
      </c>
      <c r="AJ120" s="3">
        <f t="shared" si="193"/>
        <v>11</v>
      </c>
    </row>
    <row r="121" spans="1:36" x14ac:dyDescent="0.25">
      <c r="A121" s="6">
        <v>32</v>
      </c>
      <c r="B121" s="6" t="s">
        <v>79</v>
      </c>
      <c r="C121" s="6" t="s">
        <v>57</v>
      </c>
      <c r="D121" s="6" t="s">
        <v>59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28">
        <f>O97</f>
        <v>11.4</v>
      </c>
      <c r="P121" s="3">
        <f t="shared" si="195"/>
        <v>10</v>
      </c>
      <c r="Q121" s="6"/>
      <c r="R121" s="6"/>
      <c r="S121" s="6"/>
      <c r="T121" s="6"/>
      <c r="U121" s="26">
        <f>U97</f>
        <v>10.1</v>
      </c>
      <c r="V121" s="3">
        <f t="shared" si="190"/>
        <v>2</v>
      </c>
      <c r="W121" s="6"/>
      <c r="X121" s="6"/>
      <c r="Y121" s="6"/>
      <c r="Z121" s="6"/>
      <c r="AA121" s="24">
        <f>AA97</f>
        <v>7.75</v>
      </c>
      <c r="AB121" s="3">
        <f t="shared" si="191"/>
        <v>11</v>
      </c>
      <c r="AC121" s="6"/>
      <c r="AD121" s="6"/>
      <c r="AE121" s="6"/>
      <c r="AF121" s="6"/>
      <c r="AG121" s="22">
        <f>AG97</f>
        <v>10.050000000000001</v>
      </c>
      <c r="AH121" s="3">
        <f t="shared" si="192"/>
        <v>2</v>
      </c>
      <c r="AI121" s="11">
        <f>AI97</f>
        <v>39.299999999999997</v>
      </c>
      <c r="AJ121" s="3">
        <f t="shared" si="193"/>
        <v>7</v>
      </c>
    </row>
    <row r="122" spans="1:36" x14ac:dyDescent="0.25">
      <c r="A122" s="6">
        <v>33</v>
      </c>
      <c r="B122" s="6" t="s">
        <v>80</v>
      </c>
      <c r="C122" s="6" t="s">
        <v>57</v>
      </c>
      <c r="D122" s="6" t="s">
        <v>59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28">
        <f>O98</f>
        <v>11.3</v>
      </c>
      <c r="P122" s="3">
        <f t="shared" si="195"/>
        <v>12</v>
      </c>
      <c r="Q122" s="6"/>
      <c r="R122" s="6"/>
      <c r="S122" s="6"/>
      <c r="T122" s="6"/>
      <c r="U122" s="26">
        <f>U98</f>
        <v>9.85</v>
      </c>
      <c r="V122" s="3">
        <f t="shared" si="190"/>
        <v>9</v>
      </c>
      <c r="W122" s="6"/>
      <c r="X122" s="6"/>
      <c r="Y122" s="6"/>
      <c r="Z122" s="6"/>
      <c r="AA122" s="24">
        <f>AA98</f>
        <v>9.15</v>
      </c>
      <c r="AB122" s="3">
        <f t="shared" si="191"/>
        <v>6</v>
      </c>
      <c r="AC122" s="6"/>
      <c r="AD122" s="6"/>
      <c r="AE122" s="6"/>
      <c r="AF122" s="6"/>
      <c r="AG122" s="22">
        <f>AG98</f>
        <v>9.4499999999999993</v>
      </c>
      <c r="AH122" s="3">
        <f t="shared" si="192"/>
        <v>10</v>
      </c>
      <c r="AI122" s="11">
        <f>AI98</f>
        <v>39.75</v>
      </c>
      <c r="AJ122" s="3">
        <f t="shared" si="193"/>
        <v>6</v>
      </c>
    </row>
    <row r="123" spans="1:36" x14ac:dyDescent="0.25">
      <c r="A123" s="6">
        <v>44</v>
      </c>
      <c r="B123" s="6" t="s">
        <v>89</v>
      </c>
      <c r="C123" s="6" t="s">
        <v>71</v>
      </c>
      <c r="D123" s="6" t="s">
        <v>59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28">
        <f>O105</f>
        <v>12.100000000000001</v>
      </c>
      <c r="P123" s="3">
        <f t="shared" si="195"/>
        <v>1</v>
      </c>
      <c r="Q123" s="6"/>
      <c r="R123" s="6"/>
      <c r="S123" s="6"/>
      <c r="T123" s="6"/>
      <c r="U123" s="26">
        <f>U105</f>
        <v>10.050000000000001</v>
      </c>
      <c r="V123" s="3">
        <f t="shared" si="190"/>
        <v>3</v>
      </c>
      <c r="W123" s="6"/>
      <c r="X123" s="6"/>
      <c r="Y123" s="6"/>
      <c r="Z123" s="6"/>
      <c r="AA123" s="24">
        <f>AA105</f>
        <v>10.75</v>
      </c>
      <c r="AB123" s="3">
        <f t="shared" si="191"/>
        <v>1</v>
      </c>
      <c r="AC123" s="6"/>
      <c r="AD123" s="6"/>
      <c r="AE123" s="6"/>
      <c r="AF123" s="6"/>
      <c r="AG123" s="22">
        <f>AG105</f>
        <v>9.9499999999999993</v>
      </c>
      <c r="AH123" s="3">
        <f t="shared" si="192"/>
        <v>3</v>
      </c>
      <c r="AI123" s="11">
        <f>AI105</f>
        <v>42.850000000000009</v>
      </c>
      <c r="AJ123" s="3">
        <f t="shared" si="193"/>
        <v>1</v>
      </c>
    </row>
    <row r="124" spans="1:36" x14ac:dyDescent="0.25">
      <c r="A124" s="6">
        <v>45</v>
      </c>
      <c r="B124" s="6" t="s">
        <v>90</v>
      </c>
      <c r="C124" s="6" t="s">
        <v>71</v>
      </c>
      <c r="D124" s="6" t="s">
        <v>59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28">
        <f>O106</f>
        <v>11.5</v>
      </c>
      <c r="P124" s="3">
        <f t="shared" si="195"/>
        <v>6</v>
      </c>
      <c r="Q124" s="6"/>
      <c r="R124" s="6"/>
      <c r="S124" s="6"/>
      <c r="T124" s="6"/>
      <c r="U124" s="26">
        <f>U106</f>
        <v>10.050000000000001</v>
      </c>
      <c r="V124" s="3">
        <f t="shared" si="190"/>
        <v>3</v>
      </c>
      <c r="W124" s="6"/>
      <c r="X124" s="6"/>
      <c r="Y124" s="6"/>
      <c r="Z124" s="6"/>
      <c r="AA124" s="24">
        <f>AA106</f>
        <v>10.15</v>
      </c>
      <c r="AB124" s="3">
        <f t="shared" si="191"/>
        <v>2</v>
      </c>
      <c r="AC124" s="6"/>
      <c r="AD124" s="6"/>
      <c r="AE124" s="6"/>
      <c r="AF124" s="6"/>
      <c r="AG124" s="22">
        <f>AG106</f>
        <v>10.65</v>
      </c>
      <c r="AH124" s="3">
        <f t="shared" si="192"/>
        <v>1</v>
      </c>
      <c r="AI124" s="11">
        <f>AI106</f>
        <v>42.35</v>
      </c>
      <c r="AJ124" s="3">
        <f t="shared" si="193"/>
        <v>2</v>
      </c>
    </row>
    <row r="125" spans="1:36" x14ac:dyDescent="0.25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</row>
    <row r="126" spans="1:36" x14ac:dyDescent="0.25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</row>
    <row r="127" spans="1:36" x14ac:dyDescent="0.25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</row>
    <row r="128" spans="1:36" x14ac:dyDescent="0.25">
      <c r="A128" s="6" t="s">
        <v>299</v>
      </c>
      <c r="B128" s="6" t="s">
        <v>92</v>
      </c>
      <c r="C128" s="6" t="s">
        <v>93</v>
      </c>
      <c r="D128" s="6" t="s">
        <v>298</v>
      </c>
      <c r="E128" s="3"/>
      <c r="F128" s="3"/>
      <c r="G128" s="3"/>
      <c r="H128" s="3"/>
      <c r="I128" s="13"/>
      <c r="J128" s="3"/>
      <c r="K128" s="3"/>
      <c r="L128" s="3"/>
      <c r="M128" s="3"/>
      <c r="N128" s="13"/>
      <c r="O128" s="15" t="s">
        <v>248</v>
      </c>
      <c r="P128" s="14" t="s">
        <v>267</v>
      </c>
      <c r="Q128" s="3"/>
      <c r="R128" s="3"/>
      <c r="S128" s="3"/>
      <c r="T128" s="3"/>
      <c r="U128" s="17" t="s">
        <v>249</v>
      </c>
      <c r="V128" s="16" t="s">
        <v>267</v>
      </c>
      <c r="W128" s="3"/>
      <c r="X128" s="3"/>
      <c r="Y128" s="3"/>
      <c r="Z128" s="3"/>
      <c r="AA128" s="19" t="s">
        <v>250</v>
      </c>
      <c r="AB128" s="18" t="s">
        <v>267</v>
      </c>
      <c r="AC128" s="3"/>
      <c r="AD128" s="3"/>
      <c r="AE128" s="3"/>
      <c r="AF128" s="3"/>
      <c r="AG128" s="20" t="s">
        <v>251</v>
      </c>
      <c r="AH128" s="20" t="s">
        <v>267</v>
      </c>
      <c r="AI128" s="13" t="s">
        <v>274</v>
      </c>
      <c r="AJ128" s="3" t="s">
        <v>267</v>
      </c>
    </row>
    <row r="129" spans="1:36" x14ac:dyDescent="0.25">
      <c r="A129" s="6">
        <v>29</v>
      </c>
      <c r="B129" s="6" t="s">
        <v>76</v>
      </c>
      <c r="C129" s="6" t="s">
        <v>57</v>
      </c>
      <c r="D129" s="6" t="s">
        <v>59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28">
        <f>O94</f>
        <v>11.55</v>
      </c>
      <c r="P129" s="3">
        <f>_xlfn.RANK.EQ(O129,(O$129:O$135),0)</f>
        <v>4</v>
      </c>
      <c r="Q129" s="6"/>
      <c r="R129" s="6"/>
      <c r="S129" s="6"/>
      <c r="T129" s="6"/>
      <c r="U129" s="26">
        <f>U94</f>
        <v>10.050000000000001</v>
      </c>
      <c r="V129" s="3">
        <f t="shared" ref="V129:V135" si="205">_xlfn.RANK.EQ(U129,(U$129:U$135),0)</f>
        <v>4</v>
      </c>
      <c r="W129" s="6"/>
      <c r="X129" s="6"/>
      <c r="Y129" s="6"/>
      <c r="Z129" s="6"/>
      <c r="AA129" s="24">
        <f>AA94</f>
        <v>8.5500000000000007</v>
      </c>
      <c r="AB129" s="3">
        <f t="shared" ref="AB129:AB135" si="206">_xlfn.RANK.EQ(AA129,(AA$129:AA$135),0)</f>
        <v>6</v>
      </c>
      <c r="AC129" s="6"/>
      <c r="AD129" s="6"/>
      <c r="AE129" s="6"/>
      <c r="AF129" s="6"/>
      <c r="AG129" s="22">
        <f>AG94</f>
        <v>9.9</v>
      </c>
      <c r="AH129" s="3">
        <f t="shared" ref="AH129:AH135" si="207">_xlfn.RANK.EQ(AG129,(AG$129:AG$135),0)</f>
        <v>4</v>
      </c>
      <c r="AI129" s="11">
        <f>AI94</f>
        <v>40.050000000000004</v>
      </c>
      <c r="AJ129" s="3">
        <f t="shared" ref="AJ129:AJ135" si="208">_xlfn.RANK.EQ(AI129,(AI$129:AI$135),0)</f>
        <v>5</v>
      </c>
    </row>
    <row r="130" spans="1:36" x14ac:dyDescent="0.25">
      <c r="A130" s="6">
        <v>30</v>
      </c>
      <c r="B130" s="6" t="s">
        <v>77</v>
      </c>
      <c r="C130" s="6" t="s">
        <v>57</v>
      </c>
      <c r="D130" s="6" t="s">
        <v>59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28">
        <f t="shared" ref="O130:O131" si="209">O95</f>
        <v>11.200000000000001</v>
      </c>
      <c r="P130" s="3">
        <f t="shared" ref="P130:P135" si="210">_xlfn.RANK.EQ(O130,(O$129:O$135),0)</f>
        <v>6</v>
      </c>
      <c r="Q130" s="6"/>
      <c r="R130" s="6"/>
      <c r="S130" s="6"/>
      <c r="T130" s="6"/>
      <c r="U130" s="26">
        <f t="shared" ref="U130:U131" si="211">U95</f>
        <v>9.5</v>
      </c>
      <c r="V130" s="3">
        <f t="shared" si="205"/>
        <v>5</v>
      </c>
      <c r="W130" s="6"/>
      <c r="X130" s="6"/>
      <c r="Y130" s="6"/>
      <c r="Z130" s="6"/>
      <c r="AA130" s="24">
        <f t="shared" ref="AA130:AA131" si="212">AA95</f>
        <v>8.9499999999999993</v>
      </c>
      <c r="AB130" s="3">
        <f t="shared" si="206"/>
        <v>5</v>
      </c>
      <c r="AC130" s="6"/>
      <c r="AD130" s="6"/>
      <c r="AE130" s="6"/>
      <c r="AF130" s="6"/>
      <c r="AG130" s="22">
        <f t="shared" ref="AG130:AG131" si="213">AG95</f>
        <v>10.35</v>
      </c>
      <c r="AH130" s="3">
        <f t="shared" si="207"/>
        <v>3</v>
      </c>
      <c r="AI130" s="11">
        <f t="shared" ref="AI130:AI131" si="214">AI95</f>
        <v>40</v>
      </c>
      <c r="AJ130" s="3">
        <f t="shared" si="208"/>
        <v>6</v>
      </c>
    </row>
    <row r="131" spans="1:36" x14ac:dyDescent="0.25">
      <c r="A131" s="6">
        <v>31</v>
      </c>
      <c r="B131" s="6" t="s">
        <v>78</v>
      </c>
      <c r="C131" s="6" t="s">
        <v>57</v>
      </c>
      <c r="D131" s="6" t="s">
        <v>59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28">
        <f t="shared" si="209"/>
        <v>11</v>
      </c>
      <c r="P131" s="3">
        <f t="shared" si="210"/>
        <v>7</v>
      </c>
      <c r="Q131" s="6"/>
      <c r="R131" s="6"/>
      <c r="S131" s="6"/>
      <c r="T131" s="6"/>
      <c r="U131" s="26">
        <f t="shared" si="211"/>
        <v>8.4</v>
      </c>
      <c r="V131" s="3">
        <f t="shared" si="205"/>
        <v>7</v>
      </c>
      <c r="W131" s="6"/>
      <c r="X131" s="6"/>
      <c r="Y131" s="6"/>
      <c r="Z131" s="6"/>
      <c r="AA131" s="24">
        <f t="shared" si="212"/>
        <v>7.7</v>
      </c>
      <c r="AB131" s="3">
        <f t="shared" si="206"/>
        <v>7</v>
      </c>
      <c r="AC131" s="6"/>
      <c r="AD131" s="6"/>
      <c r="AE131" s="6"/>
      <c r="AF131" s="6"/>
      <c r="AG131" s="22">
        <f t="shared" si="213"/>
        <v>9.3000000000000007</v>
      </c>
      <c r="AH131" s="3">
        <f t="shared" si="207"/>
        <v>7</v>
      </c>
      <c r="AI131" s="11">
        <f t="shared" si="214"/>
        <v>36.4</v>
      </c>
      <c r="AJ131" s="3">
        <f t="shared" si="208"/>
        <v>7</v>
      </c>
    </row>
    <row r="132" spans="1:36" x14ac:dyDescent="0.25">
      <c r="A132" s="6">
        <v>34</v>
      </c>
      <c r="B132" s="6" t="s">
        <v>243</v>
      </c>
      <c r="C132" s="6" t="s">
        <v>57</v>
      </c>
      <c r="D132" s="6" t="s">
        <v>59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28">
        <f>O99</f>
        <v>11.4</v>
      </c>
      <c r="P132" s="3">
        <f t="shared" si="210"/>
        <v>5</v>
      </c>
      <c r="Q132" s="6"/>
      <c r="R132" s="6"/>
      <c r="S132" s="6"/>
      <c r="T132" s="6"/>
      <c r="U132" s="26">
        <f>U99</f>
        <v>9.4</v>
      </c>
      <c r="V132" s="3">
        <f t="shared" si="205"/>
        <v>6</v>
      </c>
      <c r="W132" s="6"/>
      <c r="X132" s="6"/>
      <c r="Y132" s="6"/>
      <c r="Z132" s="6"/>
      <c r="AA132" s="24">
        <f>AA99</f>
        <v>9.65</v>
      </c>
      <c r="AB132" s="3">
        <f t="shared" si="206"/>
        <v>4</v>
      </c>
      <c r="AC132" s="6"/>
      <c r="AD132" s="6"/>
      <c r="AE132" s="6"/>
      <c r="AF132" s="6"/>
      <c r="AG132" s="22">
        <f>AG99</f>
        <v>9.6999999999999993</v>
      </c>
      <c r="AH132" s="3">
        <f t="shared" si="207"/>
        <v>6</v>
      </c>
      <c r="AI132" s="11">
        <f>AI99</f>
        <v>40.150000000000006</v>
      </c>
      <c r="AJ132" s="3">
        <f t="shared" si="208"/>
        <v>4</v>
      </c>
    </row>
    <row r="133" spans="1:36" x14ac:dyDescent="0.25">
      <c r="A133" s="6">
        <v>41</v>
      </c>
      <c r="B133" s="6" t="s">
        <v>86</v>
      </c>
      <c r="C133" s="6" t="s">
        <v>71</v>
      </c>
      <c r="D133" s="6" t="s">
        <v>59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28">
        <f>O102</f>
        <v>11.850000000000001</v>
      </c>
      <c r="P133" s="3">
        <f t="shared" si="210"/>
        <v>2</v>
      </c>
      <c r="Q133" s="6"/>
      <c r="R133" s="6"/>
      <c r="S133" s="6"/>
      <c r="T133" s="6"/>
      <c r="U133" s="26">
        <f>U102</f>
        <v>10.5</v>
      </c>
      <c r="V133" s="3">
        <f t="shared" si="205"/>
        <v>3</v>
      </c>
      <c r="W133" s="6"/>
      <c r="X133" s="6"/>
      <c r="Y133" s="6"/>
      <c r="Z133" s="6"/>
      <c r="AA133" s="24">
        <f>AA102</f>
        <v>9.85</v>
      </c>
      <c r="AB133" s="3">
        <f t="shared" si="206"/>
        <v>3</v>
      </c>
      <c r="AC133" s="6"/>
      <c r="AD133" s="6"/>
      <c r="AE133" s="6"/>
      <c r="AF133" s="6"/>
      <c r="AG133" s="22">
        <f>AG102</f>
        <v>9.85</v>
      </c>
      <c r="AH133" s="3">
        <f t="shared" si="207"/>
        <v>5</v>
      </c>
      <c r="AI133" s="11">
        <f>AI102</f>
        <v>42.050000000000004</v>
      </c>
      <c r="AJ133" s="3">
        <f t="shared" si="208"/>
        <v>3</v>
      </c>
    </row>
    <row r="134" spans="1:36" x14ac:dyDescent="0.25">
      <c r="A134" s="6">
        <v>42</v>
      </c>
      <c r="B134" s="6" t="s">
        <v>87</v>
      </c>
      <c r="C134" s="6" t="s">
        <v>71</v>
      </c>
      <c r="D134" s="6" t="s">
        <v>59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28">
        <f t="shared" ref="O134:O135" si="215">O103</f>
        <v>11.9</v>
      </c>
      <c r="P134" s="3">
        <f t="shared" si="210"/>
        <v>1</v>
      </c>
      <c r="Q134" s="6"/>
      <c r="R134" s="6"/>
      <c r="S134" s="6"/>
      <c r="T134" s="6"/>
      <c r="U134" s="26">
        <f t="shared" ref="U134:U135" si="216">U103</f>
        <v>10.55</v>
      </c>
      <c r="V134" s="3">
        <f t="shared" si="205"/>
        <v>2</v>
      </c>
      <c r="W134" s="6"/>
      <c r="X134" s="6"/>
      <c r="Y134" s="6"/>
      <c r="Z134" s="6"/>
      <c r="AA134" s="24">
        <f t="shared" ref="AA134:AA135" si="217">AA103</f>
        <v>10.55</v>
      </c>
      <c r="AB134" s="3">
        <f t="shared" si="206"/>
        <v>2</v>
      </c>
      <c r="AC134" s="6"/>
      <c r="AD134" s="6"/>
      <c r="AE134" s="6"/>
      <c r="AF134" s="6"/>
      <c r="AG134" s="22">
        <f t="shared" ref="AG134:AG135" si="218">AG103</f>
        <v>11.05</v>
      </c>
      <c r="AH134" s="3">
        <f t="shared" si="207"/>
        <v>1</v>
      </c>
      <c r="AI134" s="11">
        <f t="shared" ref="AI134:AI135" si="219">AI103</f>
        <v>44.05</v>
      </c>
      <c r="AJ134" s="3">
        <f t="shared" si="208"/>
        <v>2</v>
      </c>
    </row>
    <row r="135" spans="1:36" x14ac:dyDescent="0.25">
      <c r="A135" s="6">
        <v>43</v>
      </c>
      <c r="B135" s="6" t="s">
        <v>88</v>
      </c>
      <c r="C135" s="6" t="s">
        <v>71</v>
      </c>
      <c r="D135" s="6" t="s">
        <v>59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28">
        <f t="shared" si="215"/>
        <v>11.65</v>
      </c>
      <c r="P135" s="3">
        <f t="shared" si="210"/>
        <v>3</v>
      </c>
      <c r="Q135" s="6"/>
      <c r="R135" s="6"/>
      <c r="S135" s="6"/>
      <c r="T135" s="6"/>
      <c r="U135" s="26">
        <f t="shared" si="216"/>
        <v>10.8</v>
      </c>
      <c r="V135" s="3">
        <f t="shared" si="205"/>
        <v>1</v>
      </c>
      <c r="W135" s="6"/>
      <c r="X135" s="6"/>
      <c r="Y135" s="6"/>
      <c r="Z135" s="6"/>
      <c r="AA135" s="24">
        <f t="shared" si="217"/>
        <v>10.9</v>
      </c>
      <c r="AB135" s="3">
        <f t="shared" si="206"/>
        <v>1</v>
      </c>
      <c r="AC135" s="6"/>
      <c r="AD135" s="6"/>
      <c r="AE135" s="6"/>
      <c r="AF135" s="6"/>
      <c r="AG135" s="22">
        <f t="shared" si="218"/>
        <v>10.8</v>
      </c>
      <c r="AH135" s="3">
        <f t="shared" si="207"/>
        <v>2</v>
      </c>
      <c r="AI135" s="11">
        <f t="shared" si="219"/>
        <v>44.150000000000006</v>
      </c>
      <c r="AJ135" s="3">
        <f t="shared" si="208"/>
        <v>1</v>
      </c>
    </row>
  </sheetData>
  <mergeCells count="72">
    <mergeCell ref="A56:AJ58"/>
    <mergeCell ref="A38:AJ39"/>
    <mergeCell ref="A107:AJ109"/>
    <mergeCell ref="A125:AJ127"/>
    <mergeCell ref="AM39:AZ76"/>
    <mergeCell ref="AM77:AZ77"/>
    <mergeCell ref="AK3:AL107"/>
    <mergeCell ref="AM78:AO78"/>
    <mergeCell ref="AP78:AR78"/>
    <mergeCell ref="AS78:AU78"/>
    <mergeCell ref="AV78:AX78"/>
    <mergeCell ref="A70:AJ76"/>
    <mergeCell ref="AM101:AZ101"/>
    <mergeCell ref="AM93:AZ93"/>
    <mergeCell ref="AM86:AZ86"/>
    <mergeCell ref="AM79:AZ79"/>
    <mergeCell ref="A1:AZ1"/>
    <mergeCell ref="AM10:AZ10"/>
    <mergeCell ref="AM16:AZ16"/>
    <mergeCell ref="AM4:AZ4"/>
    <mergeCell ref="AM24:AZ24"/>
    <mergeCell ref="E9:P9"/>
    <mergeCell ref="Q9:V9"/>
    <mergeCell ref="W9:AB9"/>
    <mergeCell ref="AM2:AZ2"/>
    <mergeCell ref="E3:P3"/>
    <mergeCell ref="Q3:V3"/>
    <mergeCell ref="W3:AB3"/>
    <mergeCell ref="AC3:AH3"/>
    <mergeCell ref="AI3:AJ3"/>
    <mergeCell ref="AC9:AH9"/>
    <mergeCell ref="AI9:AJ9"/>
    <mergeCell ref="AM31:AZ31"/>
    <mergeCell ref="AM3:AO3"/>
    <mergeCell ref="AP3:AR3"/>
    <mergeCell ref="AS3:AU3"/>
    <mergeCell ref="AV3:AX3"/>
    <mergeCell ref="E15:P15"/>
    <mergeCell ref="Q15:V15"/>
    <mergeCell ref="W15:AB15"/>
    <mergeCell ref="AC15:AH15"/>
    <mergeCell ref="AI15:AJ15"/>
    <mergeCell ref="E23:P23"/>
    <mergeCell ref="Q23:V23"/>
    <mergeCell ref="W23:AB23"/>
    <mergeCell ref="AC23:AH23"/>
    <mergeCell ref="AI23:AJ23"/>
    <mergeCell ref="E30:P30"/>
    <mergeCell ref="Q30:V30"/>
    <mergeCell ref="W30:AB30"/>
    <mergeCell ref="AC30:AH30"/>
    <mergeCell ref="AI30:AJ30"/>
    <mergeCell ref="E78:P78"/>
    <mergeCell ref="Q78:V78"/>
    <mergeCell ref="W78:AB78"/>
    <mergeCell ref="AC78:AH78"/>
    <mergeCell ref="AI78:AJ78"/>
    <mergeCell ref="E85:P85"/>
    <mergeCell ref="Q85:V85"/>
    <mergeCell ref="W85:AB85"/>
    <mergeCell ref="AC85:AH85"/>
    <mergeCell ref="AI85:AJ85"/>
    <mergeCell ref="E92:P92"/>
    <mergeCell ref="Q92:V92"/>
    <mergeCell ref="W92:AB92"/>
    <mergeCell ref="AC92:AH92"/>
    <mergeCell ref="AI92:AJ92"/>
    <mergeCell ref="E100:P100"/>
    <mergeCell ref="Q100:V100"/>
    <mergeCell ref="W100:AB100"/>
    <mergeCell ref="AC100:AH100"/>
    <mergeCell ref="AI100:AJ100"/>
  </mergeCells>
  <conditionalFormatting sqref="A111:AJ135">
    <cfRule type="cellIs" dxfId="78" priority="25" operator="equal">
      <formula>2</formula>
    </cfRule>
    <cfRule type="cellIs" dxfId="77" priority="26" operator="equal">
      <formula>1</formula>
    </cfRule>
    <cfRule type="cellIs" dxfId="76" priority="24" operator="equal">
      <formula>3</formula>
    </cfRule>
  </conditionalFormatting>
  <conditionalFormatting sqref="P41:P55">
    <cfRule type="cellIs" dxfId="75" priority="38" operator="equal">
      <formula>1</formula>
    </cfRule>
    <cfRule type="cellIs" dxfId="74" priority="37" operator="equal">
      <formula>2</formula>
    </cfRule>
    <cfRule type="cellIs" dxfId="73" priority="36" operator="equal">
      <formula>3</formula>
    </cfRule>
  </conditionalFormatting>
  <conditionalFormatting sqref="P60:AJ69">
    <cfRule type="cellIs" dxfId="72" priority="27" operator="equal">
      <formula>3</formula>
    </cfRule>
    <cfRule type="cellIs" dxfId="71" priority="28" operator="equal">
      <formula>2</formula>
    </cfRule>
    <cfRule type="cellIs" dxfId="70" priority="29" operator="equal">
      <formula>1</formula>
    </cfRule>
  </conditionalFormatting>
  <conditionalFormatting sqref="V41:V55">
    <cfRule type="cellIs" dxfId="69" priority="41" operator="equal">
      <formula>1</formula>
    </cfRule>
    <cfRule type="cellIs" dxfId="68" priority="40" operator="equal">
      <formula>2</formula>
    </cfRule>
    <cfRule type="cellIs" dxfId="67" priority="39" operator="equal">
      <formula>3</formula>
    </cfRule>
  </conditionalFormatting>
  <conditionalFormatting sqref="AB41:AB55">
    <cfRule type="cellIs" dxfId="66" priority="42" operator="equal">
      <formula>3</formula>
    </cfRule>
    <cfRule type="cellIs" dxfId="65" priority="43" operator="equal">
      <formula>2</formula>
    </cfRule>
    <cfRule type="cellIs" dxfId="64" priority="44" operator="equal">
      <formula>1</formula>
    </cfRule>
  </conditionalFormatting>
  <conditionalFormatting sqref="AH41:AH55">
    <cfRule type="cellIs" dxfId="63" priority="45" operator="equal">
      <formula>3</formula>
    </cfRule>
    <cfRule type="cellIs" dxfId="62" priority="46" operator="equal">
      <formula>2</formula>
    </cfRule>
    <cfRule type="cellIs" dxfId="61" priority="47" operator="equal">
      <formula>1</formula>
    </cfRule>
  </conditionalFormatting>
  <conditionalFormatting sqref="AJ41:AJ55">
    <cfRule type="cellIs" dxfId="60" priority="48" operator="equal">
      <formula>3</formula>
    </cfRule>
    <cfRule type="cellIs" dxfId="59" priority="49" operator="equal">
      <formula>2</formula>
    </cfRule>
    <cfRule type="cellIs" dxfId="58" priority="50" operator="equal">
      <formula>1</formula>
    </cfRule>
  </conditionalFormatting>
  <conditionalFormatting sqref="AM38:AZ38 AM30:AZ31 AY17:AZ23 AY11:AZ15 AY5:AZ9 AM10:AZ10 AM16:AZ16 AM24:AZ24 AY25:AZ29 AY32:AZ37">
    <cfRule type="cellIs" dxfId="57" priority="30" operator="equal">
      <formula>3</formula>
    </cfRule>
  </conditionalFormatting>
  <conditionalFormatting sqref="AM38:AZ38">
    <cfRule type="cellIs" dxfId="56" priority="18" operator="equal">
      <formula>2</formula>
    </cfRule>
    <cfRule type="cellIs" dxfId="55" priority="19" operator="equal">
      <formula>1</formula>
    </cfRule>
  </conditionalFormatting>
  <conditionalFormatting sqref="AY5:AZ9 AM10:AZ10 AY11:AZ15 AM16:AZ16 AY17:AZ23 AM24:AZ24 AY25:AZ29 AM30:AZ31 AY32:AZ37">
    <cfRule type="cellIs" dxfId="54" priority="32" operator="equal">
      <formula>1</formula>
    </cfRule>
    <cfRule type="cellIs" dxfId="53" priority="31" operator="equal">
      <formula>2</formula>
    </cfRule>
  </conditionalFormatting>
  <conditionalFormatting sqref="AZ9">
    <cfRule type="cellIs" dxfId="52" priority="1" operator="equal">
      <formula>3</formula>
    </cfRule>
    <cfRule type="cellIs" dxfId="51" priority="2" operator="equal">
      <formula>2</formula>
    </cfRule>
    <cfRule type="cellIs" dxfId="50" priority="3" operator="equal">
      <formula>1</formula>
    </cfRule>
    <cfRule type="cellIs" dxfId="49" priority="4" operator="equal">
      <formula>3</formula>
    </cfRule>
    <cfRule type="cellIs" dxfId="48" priority="33" operator="equal">
      <formula>3</formula>
    </cfRule>
    <cfRule type="cellIs" dxfId="47" priority="54" operator="equal">
      <formula>3</formula>
    </cfRule>
  </conditionalFormatting>
  <conditionalFormatting sqref="AZ15">
    <cfRule type="cellIs" dxfId="46" priority="5" operator="equal">
      <formula>3</formula>
    </cfRule>
    <cfRule type="cellIs" dxfId="45" priority="6" operator="equal">
      <formula>2</formula>
    </cfRule>
    <cfRule type="cellIs" dxfId="44" priority="8" operator="equal">
      <formula>3</formula>
    </cfRule>
    <cfRule type="cellIs" dxfId="43" priority="52" operator="equal">
      <formula>3</formula>
    </cfRule>
    <cfRule type="cellIs" dxfId="42" priority="7" operator="equal">
      <formula>1</formula>
    </cfRule>
  </conditionalFormatting>
  <conditionalFormatting sqref="AZ23">
    <cfRule type="cellIs" dxfId="41" priority="12" operator="equal">
      <formula>3</formula>
    </cfRule>
    <cfRule type="cellIs" dxfId="40" priority="11" operator="equal">
      <formula>1</formula>
    </cfRule>
    <cfRule type="cellIs" dxfId="39" priority="10" operator="equal">
      <formula>2</formula>
    </cfRule>
    <cfRule type="cellIs" dxfId="38" priority="9" operator="equal">
      <formula>3</formula>
    </cfRule>
  </conditionalFormatting>
  <conditionalFormatting sqref="AZ30">
    <cfRule type="cellIs" dxfId="37" priority="13" operator="equal">
      <formula>3</formula>
    </cfRule>
    <cfRule type="cellIs" dxfId="36" priority="16" operator="equal">
      <formula>3</formula>
    </cfRule>
    <cfRule type="cellIs" dxfId="35" priority="15" operator="equal">
      <formula>1</formula>
    </cfRule>
    <cfRule type="cellIs" dxfId="34" priority="14" operator="equal">
      <formula>2</formula>
    </cfRule>
  </conditionalFormatting>
  <conditionalFormatting sqref="AZ38">
    <cfRule type="cellIs" dxfId="33" priority="20" operator="equal">
      <formula>3</formula>
    </cfRule>
    <cfRule type="cellIs" dxfId="32" priority="17" operator="equal">
      <formula>3</formula>
    </cfRule>
  </conditionalFormatting>
  <conditionalFormatting sqref="AZ80:AZ85 AM86:AZ86 AZ87:AZ92 AM93:AZ93 AZ94:AZ100 AM101:AZ101 AZ102:AZ107">
    <cfRule type="cellIs" dxfId="31" priority="23" operator="equal">
      <formula>1</formula>
    </cfRule>
    <cfRule type="cellIs" dxfId="30" priority="21" operator="equal">
      <formula>3</formula>
    </cfRule>
    <cfRule type="cellIs" dxfId="29" priority="22" operator="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8C83-B4FC-40EF-97A2-8260B434A656}">
  <sheetPr>
    <pageSetUpPr fitToPage="1"/>
  </sheetPr>
  <dimension ref="A2:BJ27"/>
  <sheetViews>
    <sheetView zoomScale="145" zoomScaleNormal="145" workbookViewId="0">
      <selection activeCell="AL7" sqref="AL7"/>
    </sheetView>
  </sheetViews>
  <sheetFormatPr defaultRowHeight="15" x14ac:dyDescent="0.25"/>
  <cols>
    <col min="1" max="1" width="4.140625" bestFit="1" customWidth="1"/>
    <col min="2" max="2" width="15" bestFit="1" customWidth="1"/>
    <col min="4" max="4" width="7.5703125" bestFit="1" customWidth="1"/>
    <col min="5" max="6" width="3.5703125" bestFit="1" customWidth="1"/>
    <col min="7" max="7" width="4.28515625" bestFit="1" customWidth="1"/>
    <col min="8" max="8" width="6.85546875" bestFit="1" customWidth="1"/>
    <col min="9" max="9" width="4.28515625" bestFit="1" customWidth="1"/>
    <col min="10" max="11" width="3.5703125" bestFit="1" customWidth="1"/>
    <col min="12" max="12" width="4.28515625" bestFit="1" customWidth="1"/>
    <col min="13" max="13" width="5.7109375" bestFit="1" customWidth="1"/>
    <col min="14" max="14" width="4.28515625" bestFit="1" customWidth="1"/>
    <col min="15" max="16" width="3.5703125" bestFit="1" customWidth="1"/>
    <col min="17" max="17" width="4.28515625" bestFit="1" customWidth="1"/>
    <col min="18" max="18" width="6.85546875" bestFit="1" customWidth="1"/>
    <col min="19" max="19" width="4.28515625" bestFit="1" customWidth="1"/>
    <col min="20" max="21" width="3.5703125" bestFit="1" customWidth="1"/>
    <col min="22" max="22" width="4.28515625" bestFit="1" customWidth="1"/>
    <col min="23" max="23" width="6.85546875" bestFit="1" customWidth="1"/>
    <col min="24" max="25" width="3.5703125" bestFit="1" customWidth="1"/>
    <col min="26" max="26" width="4.28515625" bestFit="1" customWidth="1"/>
    <col min="27" max="28" width="6.85546875" bestFit="1" customWidth="1"/>
    <col min="29" max="29" width="4.28515625" bestFit="1" customWidth="1"/>
    <col min="30" max="31" width="3.5703125" bestFit="1" customWidth="1"/>
    <col min="32" max="32" width="4.28515625" bestFit="1" customWidth="1"/>
    <col min="33" max="33" width="6.85546875" bestFit="1" customWidth="1"/>
    <col min="34" max="34" width="4.28515625" bestFit="1" customWidth="1"/>
    <col min="35" max="36" width="3.5703125" bestFit="1" customWidth="1"/>
    <col min="37" max="37" width="4.28515625" bestFit="1" customWidth="1"/>
    <col min="38" max="38" width="6.85546875" bestFit="1" customWidth="1"/>
    <col min="39" max="39" width="3.85546875" bestFit="1" customWidth="1"/>
    <col min="40" max="40" width="6.85546875" bestFit="1" customWidth="1"/>
    <col min="41" max="41" width="4.28515625" bestFit="1" customWidth="1"/>
    <col min="43" max="43" width="6.85546875" bestFit="1" customWidth="1"/>
    <col min="44" max="44" width="2" bestFit="1" customWidth="1"/>
    <col min="45" max="46" width="6.85546875" bestFit="1" customWidth="1"/>
    <col min="47" max="47" width="2" bestFit="1" customWidth="1"/>
    <col min="48" max="49" width="6.85546875" bestFit="1" customWidth="1"/>
    <col min="50" max="50" width="2" bestFit="1" customWidth="1"/>
    <col min="51" max="52" width="6.85546875" bestFit="1" customWidth="1"/>
    <col min="53" max="53" width="2" bestFit="1" customWidth="1"/>
    <col min="54" max="55" width="6.85546875" bestFit="1" customWidth="1"/>
    <col min="56" max="56" width="2" bestFit="1" customWidth="1"/>
    <col min="57" max="58" width="6.85546875" bestFit="1" customWidth="1"/>
    <col min="59" max="59" width="2" bestFit="1" customWidth="1"/>
    <col min="60" max="60" width="6.85546875" bestFit="1" customWidth="1"/>
    <col min="61" max="61" width="7.85546875" bestFit="1" customWidth="1"/>
    <col min="62" max="62" width="4.28515625" bestFit="1" customWidth="1"/>
  </cols>
  <sheetData>
    <row r="2" spans="1:62" x14ac:dyDescent="0.25">
      <c r="A2" s="89" t="s">
        <v>312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</row>
    <row r="3" spans="1:62" x14ac:dyDescent="0.25">
      <c r="AQ3" s="90" t="s">
        <v>313</v>
      </c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</row>
    <row r="4" spans="1:62" x14ac:dyDescent="0.25">
      <c r="A4" s="6" t="s">
        <v>91</v>
      </c>
      <c r="B4" s="6" t="s">
        <v>92</v>
      </c>
      <c r="C4" s="6" t="s">
        <v>93</v>
      </c>
      <c r="D4" s="6" t="s">
        <v>298</v>
      </c>
      <c r="E4" s="84" t="s">
        <v>251</v>
      </c>
      <c r="F4" s="84"/>
      <c r="G4" s="84"/>
      <c r="H4" s="84"/>
      <c r="I4" s="84"/>
      <c r="J4" s="85" t="s">
        <v>285</v>
      </c>
      <c r="K4" s="85"/>
      <c r="L4" s="85"/>
      <c r="M4" s="85"/>
      <c r="N4" s="85"/>
      <c r="O4" s="86" t="s">
        <v>284</v>
      </c>
      <c r="P4" s="86"/>
      <c r="Q4" s="86"/>
      <c r="R4" s="86"/>
      <c r="S4" s="86"/>
      <c r="T4" s="87" t="s">
        <v>248</v>
      </c>
      <c r="U4" s="87"/>
      <c r="V4" s="87"/>
      <c r="W4" s="87"/>
      <c r="X4" s="87"/>
      <c r="Y4" s="87"/>
      <c r="Z4" s="87"/>
      <c r="AA4" s="87"/>
      <c r="AB4" s="87"/>
      <c r="AC4" s="87"/>
      <c r="AD4" s="88" t="s">
        <v>286</v>
      </c>
      <c r="AE4" s="88"/>
      <c r="AF4" s="88"/>
      <c r="AG4" s="88"/>
      <c r="AH4" s="88"/>
      <c r="AI4" s="76" t="s">
        <v>287</v>
      </c>
      <c r="AJ4" s="76"/>
      <c r="AK4" s="76"/>
      <c r="AL4" s="76"/>
      <c r="AM4" s="76"/>
      <c r="AN4" s="77" t="s">
        <v>288</v>
      </c>
      <c r="AO4" s="77"/>
      <c r="AQ4" s="78" t="s">
        <v>251</v>
      </c>
      <c r="AR4" s="78"/>
      <c r="AS4" s="78"/>
      <c r="AT4" s="85" t="s">
        <v>285</v>
      </c>
      <c r="AU4" s="85"/>
      <c r="AV4" s="85"/>
      <c r="AW4" s="86" t="s">
        <v>284</v>
      </c>
      <c r="AX4" s="86"/>
      <c r="AY4" s="86"/>
      <c r="AZ4" s="87" t="s">
        <v>248</v>
      </c>
      <c r="BA4" s="87"/>
      <c r="BB4" s="87"/>
      <c r="BC4" s="88" t="s">
        <v>286</v>
      </c>
      <c r="BD4" s="88"/>
      <c r="BE4" s="88"/>
      <c r="BF4" s="76" t="s">
        <v>287</v>
      </c>
      <c r="BG4" s="76"/>
      <c r="BH4" s="76"/>
      <c r="BI4" s="6" t="s">
        <v>274</v>
      </c>
      <c r="BJ4" s="6" t="s">
        <v>267</v>
      </c>
    </row>
    <row r="5" spans="1:62" x14ac:dyDescent="0.25">
      <c r="A5" s="6"/>
      <c r="B5" s="32" t="s">
        <v>318</v>
      </c>
      <c r="C5" s="6"/>
      <c r="D5" s="6"/>
      <c r="E5" s="37" t="s">
        <v>270</v>
      </c>
      <c r="F5" s="37" t="s">
        <v>283</v>
      </c>
      <c r="G5" s="37" t="s">
        <v>272</v>
      </c>
      <c r="H5" s="37" t="s">
        <v>98</v>
      </c>
      <c r="I5" s="37" t="s">
        <v>267</v>
      </c>
      <c r="J5" s="20" t="s">
        <v>270</v>
      </c>
      <c r="K5" s="20" t="s">
        <v>283</v>
      </c>
      <c r="L5" s="20" t="s">
        <v>272</v>
      </c>
      <c r="M5" s="20" t="s">
        <v>278</v>
      </c>
      <c r="N5" s="20" t="s">
        <v>267</v>
      </c>
      <c r="O5" s="14" t="s">
        <v>270</v>
      </c>
      <c r="P5" s="14" t="s">
        <v>283</v>
      </c>
      <c r="Q5" s="14" t="s">
        <v>272</v>
      </c>
      <c r="R5" s="14" t="s">
        <v>279</v>
      </c>
      <c r="S5" s="14" t="s">
        <v>267</v>
      </c>
      <c r="T5" s="18" t="s">
        <v>270</v>
      </c>
      <c r="U5" s="18" t="s">
        <v>283</v>
      </c>
      <c r="V5" s="18" t="s">
        <v>272</v>
      </c>
      <c r="W5" s="18" t="s">
        <v>275</v>
      </c>
      <c r="X5" s="18" t="s">
        <v>270</v>
      </c>
      <c r="Y5" s="18" t="s">
        <v>283</v>
      </c>
      <c r="Z5" s="18" t="s">
        <v>272</v>
      </c>
      <c r="AA5" s="18" t="s">
        <v>276</v>
      </c>
      <c r="AB5" s="18" t="s">
        <v>95</v>
      </c>
      <c r="AC5" s="18" t="s">
        <v>267</v>
      </c>
      <c r="AD5" s="8" t="s">
        <v>270</v>
      </c>
      <c r="AE5" s="8" t="s">
        <v>283</v>
      </c>
      <c r="AF5" s="8" t="s">
        <v>272</v>
      </c>
      <c r="AG5" s="8" t="s">
        <v>280</v>
      </c>
      <c r="AH5" s="8" t="s">
        <v>267</v>
      </c>
      <c r="AI5" s="38" t="s">
        <v>270</v>
      </c>
      <c r="AJ5" s="38" t="s">
        <v>283</v>
      </c>
      <c r="AK5" s="38" t="s">
        <v>272</v>
      </c>
      <c r="AL5" s="38" t="s">
        <v>281</v>
      </c>
      <c r="AM5" s="38" t="s">
        <v>267</v>
      </c>
      <c r="AN5" s="3" t="s">
        <v>274</v>
      </c>
      <c r="AO5" s="3" t="s">
        <v>267</v>
      </c>
      <c r="AQ5" s="63" t="s">
        <v>318</v>
      </c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5"/>
    </row>
    <row r="6" spans="1:62" x14ac:dyDescent="0.25">
      <c r="A6" s="6">
        <v>121</v>
      </c>
      <c r="B6" s="6" t="s">
        <v>123</v>
      </c>
      <c r="C6" s="6" t="s">
        <v>52</v>
      </c>
      <c r="D6" s="6" t="s">
        <v>124</v>
      </c>
      <c r="E6" s="12">
        <v>2.6</v>
      </c>
      <c r="F6" s="12">
        <v>2.1</v>
      </c>
      <c r="G6" s="12">
        <v>0</v>
      </c>
      <c r="H6" s="39">
        <f>E6+10-F6-G6</f>
        <v>10.5</v>
      </c>
      <c r="I6" s="36">
        <f>_xlfn.RANK.EQ(H6,(H$6:H$9),0)</f>
        <v>2</v>
      </c>
      <c r="J6" s="12">
        <v>2</v>
      </c>
      <c r="K6" s="12">
        <v>2.5</v>
      </c>
      <c r="L6" s="12">
        <v>0</v>
      </c>
      <c r="M6" s="21">
        <f t="shared" ref="M6:M9" si="0">J6+10-K6-L6</f>
        <v>9.5</v>
      </c>
      <c r="N6" s="36">
        <f t="shared" ref="N6:N9" si="1">_xlfn.RANK.EQ(M6,(M$6:M$9),0)</f>
        <v>2</v>
      </c>
      <c r="O6" s="12">
        <v>2.1</v>
      </c>
      <c r="P6" s="12">
        <v>2.2000000000000002</v>
      </c>
      <c r="Q6" s="12">
        <v>0</v>
      </c>
      <c r="R6" s="15">
        <f t="shared" ref="R6:R9" si="2">O6+10-P6-Q6</f>
        <v>9.8999999999999986</v>
      </c>
      <c r="S6" s="36">
        <f t="shared" ref="S6:S9" si="3">_xlfn.RANK.EQ(R6,(R$6:R$9),0)</f>
        <v>2</v>
      </c>
      <c r="T6" s="12">
        <v>1.6</v>
      </c>
      <c r="U6" s="12">
        <v>0.5</v>
      </c>
      <c r="V6" s="12">
        <v>0</v>
      </c>
      <c r="W6" s="19">
        <f t="shared" ref="W6:W9" si="4">T6+10-U6-V6</f>
        <v>11.1</v>
      </c>
      <c r="X6" s="12">
        <v>0</v>
      </c>
      <c r="Y6" s="12">
        <v>0</v>
      </c>
      <c r="Z6" s="12">
        <v>0</v>
      </c>
      <c r="AA6" s="19">
        <f t="shared" ref="AA6:AA9" si="5">X6+10-Y6-Z6</f>
        <v>10</v>
      </c>
      <c r="AB6" s="19">
        <f>(W6+AA6)/2</f>
        <v>10.55</v>
      </c>
      <c r="AC6" s="36">
        <f t="shared" ref="AC6:AC9" si="6">_xlfn.RANK.EQ(AB6,(AB$6:AB$9),0)</f>
        <v>2</v>
      </c>
      <c r="AD6" s="12">
        <v>2.2000000000000002</v>
      </c>
      <c r="AE6" s="12">
        <v>1.2</v>
      </c>
      <c r="AF6" s="12">
        <v>0</v>
      </c>
      <c r="AG6" s="35">
        <f t="shared" ref="AG6:AG9" si="7">AD6+10-AE6-AF6</f>
        <v>11</v>
      </c>
      <c r="AH6" s="36">
        <f t="shared" ref="AH6:AH9" si="8">_xlfn.RANK.EQ(AG6,(AG$6:AG$9),0)</f>
        <v>1</v>
      </c>
      <c r="AI6" s="12">
        <v>0</v>
      </c>
      <c r="AJ6" s="12">
        <v>0</v>
      </c>
      <c r="AK6" s="12">
        <v>0</v>
      </c>
      <c r="AL6" s="40">
        <v>10.5</v>
      </c>
      <c r="AM6" s="36">
        <f t="shared" ref="AM6:AM9" si="9">_xlfn.RANK.EQ(AL6,(AL$6:AL$9),0)</f>
        <v>1</v>
      </c>
      <c r="AN6" s="13">
        <f>H6+M6+R6+W6+AG6+AL6</f>
        <v>62.5</v>
      </c>
      <c r="AO6" s="36">
        <f t="shared" ref="AO6:AO9" si="10">_xlfn.RANK.EQ(AN6,(AN$6:AN$9),0)</f>
        <v>1</v>
      </c>
      <c r="AQ6" s="39">
        <f>H6</f>
        <v>10.5</v>
      </c>
      <c r="AR6" s="37">
        <f>_xlfn.RANK.EQ(AQ6,(AQ$6:AQ$9),0)</f>
        <v>2</v>
      </c>
      <c r="AS6" s="39">
        <f t="shared" ref="AS6:AS9" si="11">IF(AR6&lt;4,AQ6,0)</f>
        <v>10.5</v>
      </c>
      <c r="AT6" s="21">
        <f>+M6</f>
        <v>9.5</v>
      </c>
      <c r="AU6" s="20">
        <f t="shared" ref="AU6:AU9" si="12">_xlfn.RANK.EQ(AT6,(AT$6:AT$9),0)</f>
        <v>2</v>
      </c>
      <c r="AV6" s="21">
        <f>IF(AU6&lt;4,AT6,0)</f>
        <v>9.5</v>
      </c>
      <c r="AW6" s="15">
        <f>R6</f>
        <v>9.8999999999999986</v>
      </c>
      <c r="AX6" s="14">
        <f t="shared" ref="AX6:AX9" si="13">_xlfn.RANK.EQ(AW6,(AW$6:AW$9),0)</f>
        <v>2</v>
      </c>
      <c r="AY6" s="15">
        <f t="shared" ref="AY6:AY9" si="14">IF(AX6&lt;4,AW6,0)</f>
        <v>9.8999999999999986</v>
      </c>
      <c r="AZ6" s="19">
        <f>W6</f>
        <v>11.1</v>
      </c>
      <c r="BA6" s="18">
        <f t="shared" ref="BA6:BA9" si="15">_xlfn.RANK.EQ(AZ6,(AZ$6:AZ$9),0)</f>
        <v>2</v>
      </c>
      <c r="BB6" s="19">
        <f t="shared" ref="BB6:BB9" si="16">IF(BA6&lt;4,AZ6,0)</f>
        <v>11.1</v>
      </c>
      <c r="BC6" s="35">
        <f>AG6</f>
        <v>11</v>
      </c>
      <c r="BD6" s="8">
        <f t="shared" ref="BD6:BD9" si="17">_xlfn.RANK.EQ(BC6,(BC$6:BC$9),0)</f>
        <v>1</v>
      </c>
      <c r="BE6" s="35">
        <f t="shared" ref="BE6:BE9" si="18">IF(BD6&lt;4,BC6,0)</f>
        <v>11</v>
      </c>
      <c r="BF6" s="40">
        <f>AL6</f>
        <v>10.5</v>
      </c>
      <c r="BG6" s="38">
        <f t="shared" ref="BG6:BG9" si="19">_xlfn.RANK.EQ(BF6,(BF$6:BF$9),0)</f>
        <v>1</v>
      </c>
      <c r="BH6" s="40">
        <f t="shared" ref="BH6:BH9" si="20">IF(BG6&lt;4,BF6,0)</f>
        <v>10.5</v>
      </c>
      <c r="BI6" s="3"/>
      <c r="BJ6" s="3"/>
    </row>
    <row r="7" spans="1:62" x14ac:dyDescent="0.25">
      <c r="A7" s="6">
        <v>122</v>
      </c>
      <c r="B7" s="6" t="s">
        <v>125</v>
      </c>
      <c r="C7" s="6" t="s">
        <v>52</v>
      </c>
      <c r="D7" s="6" t="s">
        <v>124</v>
      </c>
      <c r="E7" s="12">
        <v>3</v>
      </c>
      <c r="F7" s="12">
        <v>2.7</v>
      </c>
      <c r="G7" s="12">
        <v>0</v>
      </c>
      <c r="H7" s="39">
        <f t="shared" ref="H7:H9" si="21">E7+10-F7-G7</f>
        <v>10.3</v>
      </c>
      <c r="I7" s="36">
        <f t="shared" ref="I7:I9" si="22">_xlfn.RANK.EQ(H7,(H$6:H$9),0)</f>
        <v>3</v>
      </c>
      <c r="J7" s="12">
        <v>2</v>
      </c>
      <c r="K7" s="12">
        <v>2.2000000000000002</v>
      </c>
      <c r="L7" s="12">
        <v>0</v>
      </c>
      <c r="M7" s="21">
        <f t="shared" si="0"/>
        <v>9.8000000000000007</v>
      </c>
      <c r="N7" s="36">
        <f t="shared" si="1"/>
        <v>1</v>
      </c>
      <c r="O7" s="12">
        <v>1.7</v>
      </c>
      <c r="P7" s="12">
        <v>1.8</v>
      </c>
      <c r="Q7" s="12">
        <v>0</v>
      </c>
      <c r="R7" s="15">
        <f t="shared" si="2"/>
        <v>9.8999999999999986</v>
      </c>
      <c r="S7" s="36">
        <f t="shared" si="3"/>
        <v>2</v>
      </c>
      <c r="T7" s="12">
        <v>1.6</v>
      </c>
      <c r="U7" s="12">
        <v>1</v>
      </c>
      <c r="V7" s="12">
        <v>0</v>
      </c>
      <c r="W7" s="19">
        <f t="shared" si="4"/>
        <v>10.6</v>
      </c>
      <c r="X7" s="12">
        <v>0</v>
      </c>
      <c r="Y7" s="12">
        <v>0</v>
      </c>
      <c r="Z7" s="12">
        <v>0</v>
      </c>
      <c r="AA7" s="19">
        <f t="shared" si="5"/>
        <v>10</v>
      </c>
      <c r="AB7" s="19">
        <f t="shared" ref="AB7:AB9" si="23">(W7+AA7)/2</f>
        <v>10.3</v>
      </c>
      <c r="AC7" s="36">
        <f t="shared" si="6"/>
        <v>3</v>
      </c>
      <c r="AD7" s="12">
        <v>2.2000000000000002</v>
      </c>
      <c r="AE7" s="12">
        <v>2</v>
      </c>
      <c r="AF7" s="12">
        <v>0</v>
      </c>
      <c r="AG7" s="35">
        <f t="shared" si="7"/>
        <v>10.199999999999999</v>
      </c>
      <c r="AH7" s="36">
        <f t="shared" si="8"/>
        <v>2</v>
      </c>
      <c r="AI7" s="12">
        <v>0</v>
      </c>
      <c r="AJ7" s="12">
        <v>0</v>
      </c>
      <c r="AK7" s="12">
        <v>0</v>
      </c>
      <c r="AL7" s="40">
        <v>1.5</v>
      </c>
      <c r="AM7" s="36">
        <f t="shared" si="9"/>
        <v>3</v>
      </c>
      <c r="AN7" s="13">
        <f t="shared" ref="AN7:AN9" si="24">H7+M7+R7+W7+AG7+AL7</f>
        <v>52.3</v>
      </c>
      <c r="AO7" s="36">
        <f t="shared" si="10"/>
        <v>3</v>
      </c>
      <c r="AQ7" s="39">
        <f t="shared" ref="AQ7:AQ9" si="25">H7</f>
        <v>10.3</v>
      </c>
      <c r="AR7" s="37">
        <f t="shared" ref="AR7:AR9" si="26">_xlfn.RANK.EQ(AQ7,(AQ$6:AQ$9),0)</f>
        <v>3</v>
      </c>
      <c r="AS7" s="39">
        <f t="shared" si="11"/>
        <v>10.3</v>
      </c>
      <c r="AT7" s="21">
        <f t="shared" ref="AT7:AT9" si="27">+M7</f>
        <v>9.8000000000000007</v>
      </c>
      <c r="AU7" s="20">
        <f t="shared" si="12"/>
        <v>1</v>
      </c>
      <c r="AV7" s="21">
        <f t="shared" ref="AV7:AV9" si="28">IF(AU7&lt;4,AT7,0)</f>
        <v>9.8000000000000007</v>
      </c>
      <c r="AW7" s="15">
        <f t="shared" ref="AW7:AW9" si="29">R7</f>
        <v>9.8999999999999986</v>
      </c>
      <c r="AX7" s="14">
        <f t="shared" si="13"/>
        <v>2</v>
      </c>
      <c r="AY7" s="15">
        <f t="shared" si="14"/>
        <v>9.8999999999999986</v>
      </c>
      <c r="AZ7" s="19">
        <f t="shared" ref="AZ7:AZ9" si="30">W7</f>
        <v>10.6</v>
      </c>
      <c r="BA7" s="18">
        <f t="shared" si="15"/>
        <v>3</v>
      </c>
      <c r="BB7" s="19">
        <f t="shared" si="16"/>
        <v>10.6</v>
      </c>
      <c r="BC7" s="35">
        <f t="shared" ref="BC7:BC9" si="31">AG7</f>
        <v>10.199999999999999</v>
      </c>
      <c r="BD7" s="8">
        <f t="shared" si="17"/>
        <v>2</v>
      </c>
      <c r="BE7" s="35">
        <f t="shared" si="18"/>
        <v>10.199999999999999</v>
      </c>
      <c r="BF7" s="40">
        <f t="shared" ref="BF7:BF9" si="32">AL7</f>
        <v>1.5</v>
      </c>
      <c r="BG7" s="38">
        <f t="shared" si="19"/>
        <v>3</v>
      </c>
      <c r="BH7" s="40">
        <f t="shared" si="20"/>
        <v>1.5</v>
      </c>
      <c r="BI7" s="3"/>
      <c r="BJ7" s="3"/>
    </row>
    <row r="8" spans="1:62" x14ac:dyDescent="0.25">
      <c r="A8" s="6">
        <v>123</v>
      </c>
      <c r="B8" s="6" t="s">
        <v>126</v>
      </c>
      <c r="C8" s="6" t="s">
        <v>52</v>
      </c>
      <c r="D8" s="6" t="s">
        <v>124</v>
      </c>
      <c r="E8" s="12">
        <v>0</v>
      </c>
      <c r="F8" s="12">
        <v>0</v>
      </c>
      <c r="G8" s="12">
        <v>0</v>
      </c>
      <c r="H8" s="39">
        <v>0</v>
      </c>
      <c r="I8" s="36">
        <f t="shared" si="22"/>
        <v>4</v>
      </c>
      <c r="J8" s="12">
        <v>0</v>
      </c>
      <c r="K8" s="12">
        <v>0</v>
      </c>
      <c r="L8" s="12">
        <v>0</v>
      </c>
      <c r="M8" s="21">
        <v>0</v>
      </c>
      <c r="N8" s="36">
        <f t="shared" si="1"/>
        <v>4</v>
      </c>
      <c r="O8" s="12">
        <v>0</v>
      </c>
      <c r="P8" s="12">
        <v>0</v>
      </c>
      <c r="Q8" s="12">
        <v>0</v>
      </c>
      <c r="R8" s="15">
        <v>0</v>
      </c>
      <c r="S8" s="36">
        <f t="shared" si="3"/>
        <v>4</v>
      </c>
      <c r="T8" s="12">
        <v>0</v>
      </c>
      <c r="U8" s="12">
        <v>0</v>
      </c>
      <c r="V8" s="12">
        <v>0</v>
      </c>
      <c r="W8" s="19">
        <v>0</v>
      </c>
      <c r="X8" s="12">
        <v>0</v>
      </c>
      <c r="Y8" s="12">
        <v>0</v>
      </c>
      <c r="Z8" s="12">
        <v>0</v>
      </c>
      <c r="AA8" s="19">
        <v>0</v>
      </c>
      <c r="AB8" s="19">
        <f t="shared" si="23"/>
        <v>0</v>
      </c>
      <c r="AC8" s="36">
        <f t="shared" si="6"/>
        <v>4</v>
      </c>
      <c r="AD8" s="12">
        <v>0</v>
      </c>
      <c r="AE8" s="12">
        <v>0</v>
      </c>
      <c r="AF8" s="12">
        <v>0</v>
      </c>
      <c r="AG8" s="35">
        <v>0</v>
      </c>
      <c r="AH8" s="36">
        <f t="shared" si="8"/>
        <v>4</v>
      </c>
      <c r="AI8" s="12">
        <v>0</v>
      </c>
      <c r="AJ8" s="12">
        <v>0</v>
      </c>
      <c r="AK8" s="12">
        <v>0</v>
      </c>
      <c r="AL8" s="40">
        <v>0</v>
      </c>
      <c r="AM8" s="36">
        <f t="shared" si="9"/>
        <v>4</v>
      </c>
      <c r="AN8" s="13">
        <f t="shared" si="24"/>
        <v>0</v>
      </c>
      <c r="AO8" s="36">
        <f t="shared" si="10"/>
        <v>4</v>
      </c>
      <c r="AQ8" s="39">
        <f t="shared" si="25"/>
        <v>0</v>
      </c>
      <c r="AR8" s="37">
        <f t="shared" si="26"/>
        <v>4</v>
      </c>
      <c r="AS8" s="39">
        <f t="shared" si="11"/>
        <v>0</v>
      </c>
      <c r="AT8" s="21">
        <f t="shared" si="27"/>
        <v>0</v>
      </c>
      <c r="AU8" s="20">
        <f t="shared" si="12"/>
        <v>4</v>
      </c>
      <c r="AV8" s="21">
        <f t="shared" si="28"/>
        <v>0</v>
      </c>
      <c r="AW8" s="15">
        <f t="shared" si="29"/>
        <v>0</v>
      </c>
      <c r="AX8" s="14">
        <f t="shared" si="13"/>
        <v>4</v>
      </c>
      <c r="AY8" s="15">
        <f t="shared" si="14"/>
        <v>0</v>
      </c>
      <c r="AZ8" s="19">
        <f t="shared" si="30"/>
        <v>0</v>
      </c>
      <c r="BA8" s="18">
        <f t="shared" si="15"/>
        <v>4</v>
      </c>
      <c r="BB8" s="19">
        <f t="shared" si="16"/>
        <v>0</v>
      </c>
      <c r="BC8" s="35">
        <f t="shared" si="31"/>
        <v>0</v>
      </c>
      <c r="BD8" s="8">
        <f t="shared" si="17"/>
        <v>4</v>
      </c>
      <c r="BE8" s="35">
        <f t="shared" si="18"/>
        <v>0</v>
      </c>
      <c r="BF8" s="40">
        <f t="shared" si="32"/>
        <v>0</v>
      </c>
      <c r="BG8" s="38">
        <f t="shared" si="19"/>
        <v>4</v>
      </c>
      <c r="BH8" s="40">
        <f t="shared" si="20"/>
        <v>0</v>
      </c>
      <c r="BI8" s="3"/>
      <c r="BJ8" s="3"/>
    </row>
    <row r="9" spans="1:62" x14ac:dyDescent="0.25">
      <c r="A9" s="6">
        <v>124</v>
      </c>
      <c r="B9" s="6" t="s">
        <v>127</v>
      </c>
      <c r="C9" s="6" t="s">
        <v>52</v>
      </c>
      <c r="D9" s="6" t="s">
        <v>128</v>
      </c>
      <c r="E9" s="12">
        <v>3.5</v>
      </c>
      <c r="F9" s="12">
        <v>2.5</v>
      </c>
      <c r="G9" s="12">
        <v>0</v>
      </c>
      <c r="H9" s="39">
        <f t="shared" si="21"/>
        <v>11</v>
      </c>
      <c r="I9" s="36">
        <f t="shared" si="22"/>
        <v>1</v>
      </c>
      <c r="J9" s="12">
        <v>1.2</v>
      </c>
      <c r="K9" s="12">
        <v>1.2</v>
      </c>
      <c r="L9" s="12">
        <v>6</v>
      </c>
      <c r="M9" s="21">
        <f t="shared" si="0"/>
        <v>4</v>
      </c>
      <c r="N9" s="36">
        <f t="shared" si="1"/>
        <v>3</v>
      </c>
      <c r="O9" s="12">
        <v>2.2000000000000002</v>
      </c>
      <c r="P9" s="12">
        <v>1.8</v>
      </c>
      <c r="Q9" s="12">
        <v>0</v>
      </c>
      <c r="R9" s="15">
        <f t="shared" si="2"/>
        <v>10.399999999999999</v>
      </c>
      <c r="S9" s="36">
        <f t="shared" si="3"/>
        <v>1</v>
      </c>
      <c r="T9" s="12">
        <v>2.2000000000000002</v>
      </c>
      <c r="U9" s="12">
        <v>1</v>
      </c>
      <c r="V9" s="12">
        <v>0</v>
      </c>
      <c r="W9" s="19">
        <f t="shared" si="4"/>
        <v>11.2</v>
      </c>
      <c r="X9" s="12">
        <v>0</v>
      </c>
      <c r="Y9" s="12">
        <v>0</v>
      </c>
      <c r="Z9" s="12">
        <v>0</v>
      </c>
      <c r="AA9" s="19">
        <f t="shared" si="5"/>
        <v>10</v>
      </c>
      <c r="AB9" s="19">
        <f t="shared" si="23"/>
        <v>10.6</v>
      </c>
      <c r="AC9" s="36">
        <f t="shared" si="6"/>
        <v>1</v>
      </c>
      <c r="AD9" s="12">
        <v>2.2000000000000002</v>
      </c>
      <c r="AE9" s="12">
        <v>2.2000000000000002</v>
      </c>
      <c r="AF9" s="12">
        <v>0</v>
      </c>
      <c r="AG9" s="35">
        <f t="shared" si="7"/>
        <v>10</v>
      </c>
      <c r="AH9" s="36">
        <f t="shared" si="8"/>
        <v>3</v>
      </c>
      <c r="AI9" s="12">
        <v>0</v>
      </c>
      <c r="AJ9" s="12">
        <v>0</v>
      </c>
      <c r="AK9" s="12">
        <v>0</v>
      </c>
      <c r="AL9" s="40">
        <v>9.5</v>
      </c>
      <c r="AM9" s="36">
        <f t="shared" si="9"/>
        <v>2</v>
      </c>
      <c r="AN9" s="13">
        <f t="shared" si="24"/>
        <v>56.099999999999994</v>
      </c>
      <c r="AO9" s="36">
        <f t="shared" si="10"/>
        <v>2</v>
      </c>
      <c r="AQ9" s="39">
        <f t="shared" si="25"/>
        <v>11</v>
      </c>
      <c r="AR9" s="37">
        <f t="shared" si="26"/>
        <v>1</v>
      </c>
      <c r="AS9" s="39">
        <f t="shared" si="11"/>
        <v>11</v>
      </c>
      <c r="AT9" s="21">
        <f t="shared" si="27"/>
        <v>4</v>
      </c>
      <c r="AU9" s="20">
        <f t="shared" si="12"/>
        <v>3</v>
      </c>
      <c r="AV9" s="21">
        <f t="shared" si="28"/>
        <v>4</v>
      </c>
      <c r="AW9" s="15">
        <f t="shared" si="29"/>
        <v>10.399999999999999</v>
      </c>
      <c r="AX9" s="14">
        <f t="shared" si="13"/>
        <v>1</v>
      </c>
      <c r="AY9" s="15">
        <f t="shared" si="14"/>
        <v>10.399999999999999</v>
      </c>
      <c r="AZ9" s="19">
        <f t="shared" si="30"/>
        <v>11.2</v>
      </c>
      <c r="BA9" s="18">
        <f t="shared" si="15"/>
        <v>1</v>
      </c>
      <c r="BB9" s="19">
        <f t="shared" si="16"/>
        <v>11.2</v>
      </c>
      <c r="BC9" s="35">
        <f t="shared" si="31"/>
        <v>10</v>
      </c>
      <c r="BD9" s="8">
        <f t="shared" si="17"/>
        <v>3</v>
      </c>
      <c r="BE9" s="35">
        <f t="shared" si="18"/>
        <v>10</v>
      </c>
      <c r="BF9" s="40">
        <f t="shared" si="32"/>
        <v>9.5</v>
      </c>
      <c r="BG9" s="38">
        <f t="shared" si="19"/>
        <v>2</v>
      </c>
      <c r="BH9" s="40">
        <f t="shared" si="20"/>
        <v>9.5</v>
      </c>
      <c r="BI9" s="3"/>
      <c r="BJ9" s="3"/>
    </row>
    <row r="10" spans="1:62" x14ac:dyDescent="0.25">
      <c r="A10" s="6"/>
      <c r="B10" s="6"/>
      <c r="C10" s="6"/>
      <c r="D10" s="6"/>
      <c r="E10" s="78" t="s">
        <v>251</v>
      </c>
      <c r="F10" s="78"/>
      <c r="G10" s="78"/>
      <c r="H10" s="78"/>
      <c r="I10" s="78"/>
      <c r="J10" s="79" t="s">
        <v>285</v>
      </c>
      <c r="K10" s="79"/>
      <c r="L10" s="79"/>
      <c r="M10" s="79"/>
      <c r="N10" s="79"/>
      <c r="O10" s="80" t="s">
        <v>284</v>
      </c>
      <c r="P10" s="80"/>
      <c r="Q10" s="80"/>
      <c r="R10" s="80"/>
      <c r="S10" s="80"/>
      <c r="T10" s="81" t="s">
        <v>248</v>
      </c>
      <c r="U10" s="81"/>
      <c r="V10" s="81"/>
      <c r="W10" s="81"/>
      <c r="X10" s="81"/>
      <c r="Y10" s="81"/>
      <c r="Z10" s="81"/>
      <c r="AA10" s="81"/>
      <c r="AB10" s="81"/>
      <c r="AC10" s="81"/>
      <c r="AD10" s="82" t="s">
        <v>286</v>
      </c>
      <c r="AE10" s="82"/>
      <c r="AF10" s="82"/>
      <c r="AG10" s="82"/>
      <c r="AH10" s="82"/>
      <c r="AI10" s="83" t="s">
        <v>287</v>
      </c>
      <c r="AJ10" s="83"/>
      <c r="AK10" s="83"/>
      <c r="AL10" s="83"/>
      <c r="AM10" s="83"/>
      <c r="AN10" s="42" t="s">
        <v>288</v>
      </c>
      <c r="AO10" s="42"/>
      <c r="AQ10" s="37"/>
      <c r="AR10" s="37"/>
      <c r="AS10" s="39">
        <f>SUM(AS6:AS9)</f>
        <v>31.8</v>
      </c>
      <c r="AT10" s="20"/>
      <c r="AU10" s="20"/>
      <c r="AV10" s="21">
        <f>SUM(AV6:AV9)</f>
        <v>23.3</v>
      </c>
      <c r="AW10" s="14"/>
      <c r="AX10" s="14"/>
      <c r="AY10" s="15">
        <f>SUM(AY6:AY9)</f>
        <v>30.199999999999996</v>
      </c>
      <c r="AZ10" s="18"/>
      <c r="BA10" s="18"/>
      <c r="BB10" s="19">
        <f>SUM(BB6:BB9)</f>
        <v>32.9</v>
      </c>
      <c r="BC10" s="8"/>
      <c r="BD10" s="8"/>
      <c r="BE10" s="35">
        <f>SUM(BE6:BE9)</f>
        <v>31.2</v>
      </c>
      <c r="BF10" s="38"/>
      <c r="BG10" s="38"/>
      <c r="BH10" s="40">
        <f>SUM(BH6:BH9)</f>
        <v>21.5</v>
      </c>
      <c r="BI10" s="13">
        <f>SUM(AQ10:BH10)</f>
        <v>170.89999999999998</v>
      </c>
      <c r="BJ10" s="3">
        <v>1</v>
      </c>
    </row>
    <row r="11" spans="1:62" x14ac:dyDescent="0.25">
      <c r="A11" s="6"/>
      <c r="B11" s="32" t="s">
        <v>317</v>
      </c>
      <c r="C11" s="6"/>
      <c r="D11" s="6"/>
      <c r="E11" s="37" t="s">
        <v>270</v>
      </c>
      <c r="F11" s="37" t="s">
        <v>283</v>
      </c>
      <c r="G11" s="37" t="s">
        <v>272</v>
      </c>
      <c r="H11" s="37" t="s">
        <v>98</v>
      </c>
      <c r="I11" s="37" t="s">
        <v>267</v>
      </c>
      <c r="J11" s="20" t="s">
        <v>270</v>
      </c>
      <c r="K11" s="20" t="s">
        <v>283</v>
      </c>
      <c r="L11" s="20" t="s">
        <v>272</v>
      </c>
      <c r="M11" s="20" t="s">
        <v>278</v>
      </c>
      <c r="N11" s="20" t="s">
        <v>267</v>
      </c>
      <c r="O11" s="14" t="s">
        <v>270</v>
      </c>
      <c r="P11" s="14" t="s">
        <v>283</v>
      </c>
      <c r="Q11" s="14" t="s">
        <v>272</v>
      </c>
      <c r="R11" s="14" t="s">
        <v>279</v>
      </c>
      <c r="S11" s="14" t="s">
        <v>267</v>
      </c>
      <c r="T11" s="3" t="s">
        <v>270</v>
      </c>
      <c r="U11" s="3" t="s">
        <v>283</v>
      </c>
      <c r="V11" s="3" t="s">
        <v>272</v>
      </c>
      <c r="W11" s="18" t="s">
        <v>275</v>
      </c>
      <c r="X11" s="8" t="s">
        <v>270</v>
      </c>
      <c r="Y11" s="8" t="s">
        <v>283</v>
      </c>
      <c r="Z11" s="8" t="s">
        <v>272</v>
      </c>
      <c r="AA11" s="8" t="s">
        <v>276</v>
      </c>
      <c r="AB11" s="18" t="s">
        <v>95</v>
      </c>
      <c r="AC11" s="18" t="s">
        <v>267</v>
      </c>
      <c r="AD11" s="8" t="s">
        <v>270</v>
      </c>
      <c r="AE11" s="8" t="s">
        <v>283</v>
      </c>
      <c r="AF11" s="8" t="s">
        <v>272</v>
      </c>
      <c r="AG11" s="8" t="s">
        <v>280</v>
      </c>
      <c r="AH11" s="8" t="s">
        <v>267</v>
      </c>
      <c r="AI11" s="38" t="s">
        <v>270</v>
      </c>
      <c r="AJ11" s="38" t="s">
        <v>283</v>
      </c>
      <c r="AK11" s="38" t="s">
        <v>272</v>
      </c>
      <c r="AL11" s="38" t="s">
        <v>281</v>
      </c>
      <c r="AM11" s="38" t="s">
        <v>267</v>
      </c>
      <c r="AN11" s="3" t="s">
        <v>274</v>
      </c>
      <c r="AO11" s="3" t="s">
        <v>267</v>
      </c>
      <c r="AQ11" s="63" t="s">
        <v>317</v>
      </c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5"/>
    </row>
    <row r="12" spans="1:62" x14ac:dyDescent="0.25">
      <c r="A12" s="6">
        <v>125</v>
      </c>
      <c r="B12" s="6" t="s">
        <v>129</v>
      </c>
      <c r="C12" s="6" t="s">
        <v>52</v>
      </c>
      <c r="D12" s="6" t="s">
        <v>130</v>
      </c>
      <c r="E12" s="12">
        <v>0</v>
      </c>
      <c r="F12" s="12">
        <v>0</v>
      </c>
      <c r="G12" s="12">
        <v>0</v>
      </c>
      <c r="H12" s="39">
        <v>5.8</v>
      </c>
      <c r="I12" s="36">
        <f>_xlfn.RANK.EQ(H12,(H$12:H$13),0)</f>
        <v>2</v>
      </c>
      <c r="J12" s="12">
        <v>0</v>
      </c>
      <c r="K12" s="12">
        <v>0</v>
      </c>
      <c r="L12" s="12">
        <v>0</v>
      </c>
      <c r="M12" s="21">
        <v>6.8</v>
      </c>
      <c r="N12" s="36">
        <f t="shared" ref="N12:N13" si="33">_xlfn.RANK.EQ(M12,(M$12:M$13),0)</f>
        <v>2</v>
      </c>
      <c r="O12" s="12">
        <v>0</v>
      </c>
      <c r="P12" s="12">
        <v>0</v>
      </c>
      <c r="Q12" s="12">
        <v>0</v>
      </c>
      <c r="R12" s="15">
        <v>4.5999999999999996</v>
      </c>
      <c r="S12" s="36">
        <f t="shared" ref="S12:S13" si="34">_xlfn.RANK.EQ(R12,(R$12:R$13),0)</f>
        <v>1</v>
      </c>
      <c r="T12" s="12">
        <v>0</v>
      </c>
      <c r="U12" s="12">
        <v>0</v>
      </c>
      <c r="V12" s="12">
        <v>0</v>
      </c>
      <c r="W12" s="19">
        <v>6.9</v>
      </c>
      <c r="X12" s="34"/>
      <c r="Y12" s="34"/>
      <c r="Z12" s="34"/>
      <c r="AA12" s="35"/>
      <c r="AB12" s="19">
        <f>W12</f>
        <v>6.9</v>
      </c>
      <c r="AC12" s="36">
        <f t="shared" ref="AC12:AC13" si="35">_xlfn.RANK.EQ(AB12,(AB$12:AB$13),0)</f>
        <v>2</v>
      </c>
      <c r="AD12" s="12">
        <v>0</v>
      </c>
      <c r="AE12" s="12">
        <v>0</v>
      </c>
      <c r="AF12" s="12">
        <v>0</v>
      </c>
      <c r="AG12" s="35">
        <v>4.4000000000000004</v>
      </c>
      <c r="AH12" s="36">
        <f t="shared" ref="AH12:AH13" si="36">_xlfn.RANK.EQ(AG12,(AG$12:AG$13),0)</f>
        <v>2</v>
      </c>
      <c r="AI12" s="12">
        <v>0</v>
      </c>
      <c r="AJ12" s="12">
        <v>0</v>
      </c>
      <c r="AK12" s="12">
        <v>0</v>
      </c>
      <c r="AL12" s="40">
        <v>6</v>
      </c>
      <c r="AM12" s="36">
        <f t="shared" ref="AM12:AM13" si="37">_xlfn.RANK.EQ(AL12,(AL$12:AL$13),0)</f>
        <v>2</v>
      </c>
      <c r="AN12" s="13">
        <f>H12+M12+R12+AB12+AG12+AL12</f>
        <v>34.5</v>
      </c>
      <c r="AO12" s="36">
        <f t="shared" ref="AO12:AO13" si="38">_xlfn.RANK.EQ(AN12,(AN$12:AN$13),0)</f>
        <v>2</v>
      </c>
      <c r="AQ12" s="39">
        <f t="shared" ref="AQ12:AQ15" si="39">H12</f>
        <v>5.8</v>
      </c>
      <c r="AR12" s="37">
        <f>_xlfn.RANK.EQ(AQ12,(AQ$12:AQ$15),0)</f>
        <v>2</v>
      </c>
      <c r="AS12" s="39">
        <f t="shared" ref="AS12:AS15" si="40">IF(AR12&lt;4,AQ12,0)</f>
        <v>5.8</v>
      </c>
      <c r="AT12" s="21">
        <f t="shared" ref="AT12:AT15" si="41">+M12</f>
        <v>6.8</v>
      </c>
      <c r="AU12" s="20">
        <f t="shared" ref="AU12:AU15" si="42">_xlfn.RANK.EQ(AT12,(AT$12:AT$15),0)</f>
        <v>3</v>
      </c>
      <c r="AV12" s="21">
        <f t="shared" ref="AV12:AV15" si="43">IF(AU12&lt;4,AT12,0)</f>
        <v>6.8</v>
      </c>
      <c r="AW12" s="15">
        <f t="shared" ref="AW12:AW15" si="44">R12</f>
        <v>4.5999999999999996</v>
      </c>
      <c r="AX12" s="14">
        <f t="shared" ref="AX12:AX15" si="45">_xlfn.RANK.EQ(AW12,(AW$12:AW$15),0)</f>
        <v>1</v>
      </c>
      <c r="AY12" s="15">
        <f t="shared" ref="AY12:AY15" si="46">IF(AX12&lt;4,AW12,0)</f>
        <v>4.5999999999999996</v>
      </c>
      <c r="AZ12" s="19">
        <f t="shared" ref="AZ12:AZ15" si="47">W12</f>
        <v>6.9</v>
      </c>
      <c r="BA12" s="18">
        <f t="shared" ref="BA12:BA15" si="48">_xlfn.RANK.EQ(AZ12,(AZ$12:AZ$15),0)</f>
        <v>4</v>
      </c>
      <c r="BB12" s="19">
        <f t="shared" ref="BB12:BB15" si="49">IF(BA12&lt;4,AZ12,0)</f>
        <v>0</v>
      </c>
      <c r="BC12" s="35">
        <f t="shared" ref="BC12:BC15" si="50">AG12</f>
        <v>4.4000000000000004</v>
      </c>
      <c r="BD12" s="8">
        <f t="shared" ref="BD12:BD15" si="51">_xlfn.RANK.EQ(BC12,(BC$12:BC$15),0)</f>
        <v>4</v>
      </c>
      <c r="BE12" s="35">
        <f t="shared" ref="BE12:BE15" si="52">IF(BD12&lt;4,BC12,0)</f>
        <v>0</v>
      </c>
      <c r="BF12" s="40">
        <f t="shared" ref="BF12:BF15" si="53">AL12</f>
        <v>6</v>
      </c>
      <c r="BG12" s="38">
        <f t="shared" ref="BG12:BG15" si="54">_xlfn.RANK.EQ(BF12,(BF$12:BF$15),0)</f>
        <v>2</v>
      </c>
      <c r="BH12" s="40">
        <f t="shared" ref="BH12:BH15" si="55">IF(BG12&lt;4,BF12,0)</f>
        <v>6</v>
      </c>
      <c r="BI12" s="3"/>
      <c r="BJ12" s="3"/>
    </row>
    <row r="13" spans="1:62" x14ac:dyDescent="0.25">
      <c r="A13" s="6">
        <v>126</v>
      </c>
      <c r="B13" s="6" t="s">
        <v>131</v>
      </c>
      <c r="C13" s="6" t="s">
        <v>52</v>
      </c>
      <c r="D13" s="6" t="s">
        <v>130</v>
      </c>
      <c r="E13" s="12">
        <v>0</v>
      </c>
      <c r="F13" s="12">
        <v>0</v>
      </c>
      <c r="G13" s="12">
        <v>0</v>
      </c>
      <c r="H13" s="39">
        <v>7.5</v>
      </c>
      <c r="I13" s="36">
        <f>_xlfn.RANK.EQ(H13,(H$12:H$13),0)</f>
        <v>1</v>
      </c>
      <c r="J13" s="12">
        <v>0</v>
      </c>
      <c r="K13" s="12">
        <v>0</v>
      </c>
      <c r="L13" s="12">
        <v>0</v>
      </c>
      <c r="M13" s="21">
        <v>7.5</v>
      </c>
      <c r="N13" s="36">
        <f t="shared" si="33"/>
        <v>1</v>
      </c>
      <c r="O13" s="12">
        <v>0</v>
      </c>
      <c r="P13" s="12">
        <v>0</v>
      </c>
      <c r="Q13" s="12">
        <v>0</v>
      </c>
      <c r="R13" s="15">
        <v>4.5999999999999996</v>
      </c>
      <c r="S13" s="36">
        <f t="shared" si="34"/>
        <v>1</v>
      </c>
      <c r="T13" s="12">
        <v>0</v>
      </c>
      <c r="U13" s="12">
        <v>0</v>
      </c>
      <c r="V13" s="12">
        <v>0</v>
      </c>
      <c r="W13" s="19">
        <v>9.3000000000000007</v>
      </c>
      <c r="X13" s="34"/>
      <c r="Y13" s="34"/>
      <c r="Z13" s="34"/>
      <c r="AA13" s="35"/>
      <c r="AB13" s="19">
        <f t="shared" ref="AB13:AB15" si="56">W13</f>
        <v>9.3000000000000007</v>
      </c>
      <c r="AC13" s="36">
        <f t="shared" si="35"/>
        <v>1</v>
      </c>
      <c r="AD13" s="12">
        <v>0</v>
      </c>
      <c r="AE13" s="12">
        <v>0</v>
      </c>
      <c r="AF13" s="12">
        <v>0</v>
      </c>
      <c r="AG13" s="35">
        <v>6</v>
      </c>
      <c r="AH13" s="36">
        <f t="shared" si="36"/>
        <v>1</v>
      </c>
      <c r="AI13" s="12">
        <v>0</v>
      </c>
      <c r="AJ13" s="12">
        <v>0</v>
      </c>
      <c r="AK13" s="12">
        <v>0</v>
      </c>
      <c r="AL13" s="40">
        <v>6.6</v>
      </c>
      <c r="AM13" s="36">
        <f t="shared" si="37"/>
        <v>1</v>
      </c>
      <c r="AN13" s="13">
        <f t="shared" ref="AN13:AN15" si="57">H13+M13+R13+AB13+AG13+AL13</f>
        <v>41.500000000000007</v>
      </c>
      <c r="AO13" s="36">
        <f t="shared" si="38"/>
        <v>1</v>
      </c>
      <c r="AQ13" s="39">
        <f t="shared" si="39"/>
        <v>7.5</v>
      </c>
      <c r="AR13" s="37">
        <f t="shared" ref="AR13:AR15" si="58">_xlfn.RANK.EQ(AQ13,(AQ$12:AQ$15),0)</f>
        <v>1</v>
      </c>
      <c r="AS13" s="39">
        <f t="shared" si="40"/>
        <v>7.5</v>
      </c>
      <c r="AT13" s="21">
        <f t="shared" si="41"/>
        <v>7.5</v>
      </c>
      <c r="AU13" s="20">
        <f t="shared" si="42"/>
        <v>1</v>
      </c>
      <c r="AV13" s="21">
        <f t="shared" si="43"/>
        <v>7.5</v>
      </c>
      <c r="AW13" s="15">
        <f t="shared" si="44"/>
        <v>4.5999999999999996</v>
      </c>
      <c r="AX13" s="14">
        <f t="shared" si="45"/>
        <v>1</v>
      </c>
      <c r="AY13" s="15">
        <f t="shared" si="46"/>
        <v>4.5999999999999996</v>
      </c>
      <c r="AZ13" s="19">
        <f t="shared" si="47"/>
        <v>9.3000000000000007</v>
      </c>
      <c r="BA13" s="18">
        <f t="shared" si="48"/>
        <v>1</v>
      </c>
      <c r="BB13" s="19">
        <f t="shared" si="49"/>
        <v>9.3000000000000007</v>
      </c>
      <c r="BC13" s="35">
        <f t="shared" si="50"/>
        <v>6</v>
      </c>
      <c r="BD13" s="8">
        <f t="shared" si="51"/>
        <v>2</v>
      </c>
      <c r="BE13" s="35">
        <f t="shared" si="52"/>
        <v>6</v>
      </c>
      <c r="BF13" s="40">
        <f t="shared" si="53"/>
        <v>6.6</v>
      </c>
      <c r="BG13" s="38">
        <f t="shared" si="54"/>
        <v>1</v>
      </c>
      <c r="BH13" s="40">
        <f t="shared" si="55"/>
        <v>6.6</v>
      </c>
      <c r="BI13" s="3"/>
      <c r="BJ13" s="3"/>
    </row>
    <row r="14" spans="1:62" x14ac:dyDescent="0.25">
      <c r="A14" s="6">
        <v>127</v>
      </c>
      <c r="B14" s="6" t="s">
        <v>132</v>
      </c>
      <c r="C14" s="6" t="s">
        <v>52</v>
      </c>
      <c r="D14" s="6" t="s">
        <v>133</v>
      </c>
      <c r="E14" s="12">
        <v>0</v>
      </c>
      <c r="F14" s="12">
        <v>0</v>
      </c>
      <c r="G14" s="12">
        <v>0</v>
      </c>
      <c r="H14" s="39">
        <v>4.5</v>
      </c>
      <c r="I14" s="36">
        <f>_xlfn.RANK.EQ(H14,(H$14:H$15),0)</f>
        <v>2</v>
      </c>
      <c r="J14" s="12">
        <v>0</v>
      </c>
      <c r="K14" s="12">
        <v>0</v>
      </c>
      <c r="L14" s="12">
        <v>0</v>
      </c>
      <c r="M14" s="21">
        <v>6.4</v>
      </c>
      <c r="N14" s="36">
        <f t="shared" ref="N14:N15" si="59">_xlfn.RANK.EQ(M14,(M$14:M$15),0)</f>
        <v>2</v>
      </c>
      <c r="O14" s="12">
        <v>0</v>
      </c>
      <c r="P14" s="12">
        <v>0</v>
      </c>
      <c r="Q14" s="12">
        <v>0</v>
      </c>
      <c r="R14" s="15">
        <v>3.5</v>
      </c>
      <c r="S14" s="36">
        <f t="shared" ref="S14:S15" si="60">_xlfn.RANK.EQ(R14,(R$14:R$15),0)</f>
        <v>2</v>
      </c>
      <c r="T14" s="12">
        <v>0</v>
      </c>
      <c r="U14" s="12">
        <v>0</v>
      </c>
      <c r="V14" s="12">
        <v>0</v>
      </c>
      <c r="W14" s="19">
        <v>7.7</v>
      </c>
      <c r="X14" s="34"/>
      <c r="Y14" s="34"/>
      <c r="Z14" s="34"/>
      <c r="AA14" s="35"/>
      <c r="AB14" s="19">
        <f t="shared" si="56"/>
        <v>7.7</v>
      </c>
      <c r="AC14" s="36">
        <f t="shared" ref="AC14:AC15" si="61">_xlfn.RANK.EQ(AB14,(AB$14:AB$15),0)</f>
        <v>2</v>
      </c>
      <c r="AD14" s="12">
        <v>0</v>
      </c>
      <c r="AE14" s="12">
        <v>0</v>
      </c>
      <c r="AF14" s="12">
        <v>0</v>
      </c>
      <c r="AG14" s="35">
        <v>5.3</v>
      </c>
      <c r="AH14" s="36">
        <f t="shared" ref="AH14:AH15" si="62">_xlfn.RANK.EQ(AG14,(AG$14:AG$15),0)</f>
        <v>2</v>
      </c>
      <c r="AI14" s="12">
        <v>0</v>
      </c>
      <c r="AJ14" s="12">
        <v>0</v>
      </c>
      <c r="AK14" s="12">
        <v>0</v>
      </c>
      <c r="AL14" s="40">
        <v>3.1</v>
      </c>
      <c r="AM14" s="36">
        <f t="shared" ref="AM14:AM15" si="63">_xlfn.RANK.EQ(AL14,(AL$14:AL$15),0)</f>
        <v>2</v>
      </c>
      <c r="AN14" s="13">
        <f t="shared" si="57"/>
        <v>30.500000000000004</v>
      </c>
      <c r="AO14" s="36">
        <f t="shared" ref="AO14:AO15" si="64">_xlfn.RANK.EQ(AN14,(AN$14:AN$15),0)</f>
        <v>2</v>
      </c>
      <c r="AQ14" s="39">
        <f t="shared" si="39"/>
        <v>4.5</v>
      </c>
      <c r="AR14" s="37">
        <f t="shared" si="58"/>
        <v>4</v>
      </c>
      <c r="AS14" s="39">
        <f t="shared" si="40"/>
        <v>0</v>
      </c>
      <c r="AT14" s="21">
        <f t="shared" si="41"/>
        <v>6.4</v>
      </c>
      <c r="AU14" s="20">
        <f t="shared" si="42"/>
        <v>4</v>
      </c>
      <c r="AV14" s="21">
        <f t="shared" si="43"/>
        <v>0</v>
      </c>
      <c r="AW14" s="15">
        <f t="shared" si="44"/>
        <v>3.5</v>
      </c>
      <c r="AX14" s="14">
        <f t="shared" si="45"/>
        <v>4</v>
      </c>
      <c r="AY14" s="15">
        <f t="shared" si="46"/>
        <v>0</v>
      </c>
      <c r="AZ14" s="19">
        <f t="shared" si="47"/>
        <v>7.7</v>
      </c>
      <c r="BA14" s="18">
        <f t="shared" si="48"/>
        <v>3</v>
      </c>
      <c r="BB14" s="19">
        <f t="shared" si="49"/>
        <v>7.7</v>
      </c>
      <c r="BC14" s="35">
        <f t="shared" si="50"/>
        <v>5.3</v>
      </c>
      <c r="BD14" s="8">
        <f t="shared" si="51"/>
        <v>3</v>
      </c>
      <c r="BE14" s="35">
        <f t="shared" si="52"/>
        <v>5.3</v>
      </c>
      <c r="BF14" s="40">
        <f t="shared" si="53"/>
        <v>3.1</v>
      </c>
      <c r="BG14" s="38">
        <f t="shared" si="54"/>
        <v>4</v>
      </c>
      <c r="BH14" s="40">
        <f t="shared" si="55"/>
        <v>0</v>
      </c>
      <c r="BI14" s="3"/>
      <c r="BJ14" s="3"/>
    </row>
    <row r="15" spans="1:62" x14ac:dyDescent="0.25">
      <c r="A15" s="6">
        <v>128</v>
      </c>
      <c r="B15" s="6" t="s">
        <v>143</v>
      </c>
      <c r="C15" s="6" t="s">
        <v>52</v>
      </c>
      <c r="D15" s="6" t="s">
        <v>133</v>
      </c>
      <c r="E15" s="12">
        <v>0</v>
      </c>
      <c r="F15" s="12">
        <v>0</v>
      </c>
      <c r="G15" s="12">
        <v>0</v>
      </c>
      <c r="H15" s="39">
        <v>5.6</v>
      </c>
      <c r="I15" s="36">
        <f>_xlfn.RANK.EQ(H15,(H$14:H$15),0)</f>
        <v>1</v>
      </c>
      <c r="J15" s="12">
        <v>0</v>
      </c>
      <c r="K15" s="12">
        <v>0</v>
      </c>
      <c r="L15" s="12">
        <v>0</v>
      </c>
      <c r="M15" s="21">
        <v>7</v>
      </c>
      <c r="N15" s="36">
        <f t="shared" si="59"/>
        <v>1</v>
      </c>
      <c r="O15" s="12">
        <v>0</v>
      </c>
      <c r="P15" s="12">
        <v>0</v>
      </c>
      <c r="Q15" s="12">
        <v>0</v>
      </c>
      <c r="R15" s="15">
        <v>4.0999999999999996</v>
      </c>
      <c r="S15" s="36">
        <f t="shared" si="60"/>
        <v>1</v>
      </c>
      <c r="T15" s="12">
        <v>0</v>
      </c>
      <c r="U15" s="12">
        <v>0</v>
      </c>
      <c r="V15" s="12">
        <v>0</v>
      </c>
      <c r="W15" s="19">
        <v>8</v>
      </c>
      <c r="X15" s="34"/>
      <c r="Y15" s="34"/>
      <c r="Z15" s="34"/>
      <c r="AA15" s="35"/>
      <c r="AB15" s="19">
        <f t="shared" si="56"/>
        <v>8</v>
      </c>
      <c r="AC15" s="36">
        <f t="shared" si="61"/>
        <v>1</v>
      </c>
      <c r="AD15" s="12">
        <v>0</v>
      </c>
      <c r="AE15" s="12">
        <v>0</v>
      </c>
      <c r="AF15" s="12">
        <v>0</v>
      </c>
      <c r="AG15" s="35">
        <v>7.1</v>
      </c>
      <c r="AH15" s="36">
        <f t="shared" si="62"/>
        <v>1</v>
      </c>
      <c r="AI15" s="12">
        <v>0</v>
      </c>
      <c r="AJ15" s="12">
        <v>0</v>
      </c>
      <c r="AK15" s="12">
        <v>0</v>
      </c>
      <c r="AL15" s="40">
        <v>5.6</v>
      </c>
      <c r="AM15" s="36">
        <f t="shared" si="63"/>
        <v>1</v>
      </c>
      <c r="AN15" s="13">
        <f t="shared" si="57"/>
        <v>37.4</v>
      </c>
      <c r="AO15" s="36">
        <f t="shared" si="64"/>
        <v>1</v>
      </c>
      <c r="AQ15" s="39">
        <f t="shared" si="39"/>
        <v>5.6</v>
      </c>
      <c r="AR15" s="37">
        <f t="shared" si="58"/>
        <v>3</v>
      </c>
      <c r="AS15" s="39">
        <f t="shared" si="40"/>
        <v>5.6</v>
      </c>
      <c r="AT15" s="21">
        <f t="shared" si="41"/>
        <v>7</v>
      </c>
      <c r="AU15" s="20">
        <f t="shared" si="42"/>
        <v>2</v>
      </c>
      <c r="AV15" s="21">
        <f t="shared" si="43"/>
        <v>7</v>
      </c>
      <c r="AW15" s="15">
        <f t="shared" si="44"/>
        <v>4.0999999999999996</v>
      </c>
      <c r="AX15" s="14">
        <f t="shared" si="45"/>
        <v>3</v>
      </c>
      <c r="AY15" s="15">
        <f t="shared" si="46"/>
        <v>4.0999999999999996</v>
      </c>
      <c r="AZ15" s="19">
        <f t="shared" si="47"/>
        <v>8</v>
      </c>
      <c r="BA15" s="18">
        <f t="shared" si="48"/>
        <v>2</v>
      </c>
      <c r="BB15" s="19">
        <f t="shared" si="49"/>
        <v>8</v>
      </c>
      <c r="BC15" s="35">
        <f t="shared" si="50"/>
        <v>7.1</v>
      </c>
      <c r="BD15" s="8">
        <f t="shared" si="51"/>
        <v>1</v>
      </c>
      <c r="BE15" s="35">
        <f t="shared" si="52"/>
        <v>7.1</v>
      </c>
      <c r="BF15" s="40">
        <f t="shared" si="53"/>
        <v>5.6</v>
      </c>
      <c r="BG15" s="38">
        <f t="shared" si="54"/>
        <v>3</v>
      </c>
      <c r="BH15" s="40">
        <f t="shared" si="55"/>
        <v>5.6</v>
      </c>
      <c r="BI15" s="3"/>
      <c r="BJ15" s="3"/>
    </row>
    <row r="16" spans="1:62" x14ac:dyDescent="0.25">
      <c r="A16" s="6"/>
      <c r="B16" s="6"/>
      <c r="C16" s="6"/>
      <c r="D16" s="6"/>
      <c r="E16" s="78" t="s">
        <v>251</v>
      </c>
      <c r="F16" s="78"/>
      <c r="G16" s="78"/>
      <c r="H16" s="78"/>
      <c r="I16" s="78"/>
      <c r="J16" s="79" t="s">
        <v>285</v>
      </c>
      <c r="K16" s="79"/>
      <c r="L16" s="79"/>
      <c r="M16" s="79"/>
      <c r="N16" s="79"/>
      <c r="O16" s="80" t="s">
        <v>284</v>
      </c>
      <c r="P16" s="80"/>
      <c r="Q16" s="80"/>
      <c r="R16" s="80"/>
      <c r="S16" s="80"/>
      <c r="T16" s="81" t="s">
        <v>248</v>
      </c>
      <c r="U16" s="81"/>
      <c r="V16" s="81"/>
      <c r="W16" s="81"/>
      <c r="X16" s="81"/>
      <c r="Y16" s="81"/>
      <c r="Z16" s="81"/>
      <c r="AA16" s="81"/>
      <c r="AB16" s="81"/>
      <c r="AC16" s="81"/>
      <c r="AD16" s="82" t="s">
        <v>286</v>
      </c>
      <c r="AE16" s="82"/>
      <c r="AF16" s="82"/>
      <c r="AG16" s="82"/>
      <c r="AH16" s="82"/>
      <c r="AI16" s="83" t="s">
        <v>287</v>
      </c>
      <c r="AJ16" s="83"/>
      <c r="AK16" s="83"/>
      <c r="AL16" s="83"/>
      <c r="AM16" s="83"/>
      <c r="AN16" s="42" t="s">
        <v>288</v>
      </c>
      <c r="AO16" s="42"/>
      <c r="AQ16" s="37"/>
      <c r="AR16" s="37"/>
      <c r="AS16" s="39">
        <f>SUM(AS12:AS15)</f>
        <v>18.899999999999999</v>
      </c>
      <c r="AT16" s="20"/>
      <c r="AU16" s="20"/>
      <c r="AV16" s="21">
        <f>SUM(AV12:AV15)</f>
        <v>21.3</v>
      </c>
      <c r="AW16" s="14"/>
      <c r="AX16" s="14"/>
      <c r="AY16" s="15">
        <f>SUM(AY12:AY15)</f>
        <v>13.299999999999999</v>
      </c>
      <c r="AZ16" s="18"/>
      <c r="BA16" s="18"/>
      <c r="BB16" s="19">
        <f>SUM(BB12:BB15)</f>
        <v>25</v>
      </c>
      <c r="BC16" s="8"/>
      <c r="BD16" s="8"/>
      <c r="BE16" s="35">
        <f>SUM(BE12:BE15)</f>
        <v>18.399999999999999</v>
      </c>
      <c r="BF16" s="38"/>
      <c r="BG16" s="38"/>
      <c r="BH16" s="40">
        <f>SUM(BH12:BH15)</f>
        <v>18.2</v>
      </c>
      <c r="BI16" s="13">
        <f>SUM(AQ16:BH16)</f>
        <v>115.10000000000001</v>
      </c>
      <c r="BJ16" s="3">
        <f>_xlfn.RANK.EQ(BI16,(BI$16:BI$27),0)</f>
        <v>1</v>
      </c>
    </row>
    <row r="17" spans="1:62" x14ac:dyDescent="0.25">
      <c r="A17" s="6"/>
      <c r="B17" s="32" t="s">
        <v>316</v>
      </c>
      <c r="C17" s="6"/>
      <c r="D17" s="6"/>
      <c r="E17" s="37" t="s">
        <v>270</v>
      </c>
      <c r="F17" s="37" t="s">
        <v>283</v>
      </c>
      <c r="G17" s="37" t="s">
        <v>272</v>
      </c>
      <c r="H17" s="37" t="s">
        <v>98</v>
      </c>
      <c r="I17" s="37" t="s">
        <v>267</v>
      </c>
      <c r="J17" s="20" t="s">
        <v>270</v>
      </c>
      <c r="K17" s="20" t="s">
        <v>283</v>
      </c>
      <c r="L17" s="20" t="s">
        <v>272</v>
      </c>
      <c r="M17" s="20" t="s">
        <v>278</v>
      </c>
      <c r="N17" s="20" t="s">
        <v>267</v>
      </c>
      <c r="O17" s="14" t="s">
        <v>270</v>
      </c>
      <c r="P17" s="14" t="s">
        <v>283</v>
      </c>
      <c r="Q17" s="14" t="s">
        <v>272</v>
      </c>
      <c r="R17" s="14" t="s">
        <v>279</v>
      </c>
      <c r="S17" s="14" t="s">
        <v>267</v>
      </c>
      <c r="T17" s="3" t="s">
        <v>270</v>
      </c>
      <c r="U17" s="3" t="s">
        <v>283</v>
      </c>
      <c r="V17" s="3" t="s">
        <v>272</v>
      </c>
      <c r="W17" s="18" t="s">
        <v>275</v>
      </c>
      <c r="X17" s="8" t="s">
        <v>270</v>
      </c>
      <c r="Y17" s="8" t="s">
        <v>283</v>
      </c>
      <c r="Z17" s="8" t="s">
        <v>272</v>
      </c>
      <c r="AA17" s="8" t="s">
        <v>276</v>
      </c>
      <c r="AB17" s="18" t="s">
        <v>95</v>
      </c>
      <c r="AC17" s="18" t="s">
        <v>267</v>
      </c>
      <c r="AD17" s="8" t="s">
        <v>270</v>
      </c>
      <c r="AE17" s="8" t="s">
        <v>283</v>
      </c>
      <c r="AF17" s="8" t="s">
        <v>272</v>
      </c>
      <c r="AG17" s="8" t="s">
        <v>280</v>
      </c>
      <c r="AH17" s="8" t="s">
        <v>267</v>
      </c>
      <c r="AI17" s="38" t="s">
        <v>270</v>
      </c>
      <c r="AJ17" s="38" t="s">
        <v>283</v>
      </c>
      <c r="AK17" s="38" t="s">
        <v>272</v>
      </c>
      <c r="AL17" s="38" t="s">
        <v>281</v>
      </c>
      <c r="AM17" s="38" t="s">
        <v>267</v>
      </c>
      <c r="AN17" s="3" t="s">
        <v>274</v>
      </c>
      <c r="AO17" s="3" t="s">
        <v>267</v>
      </c>
      <c r="AQ17" s="63" t="s">
        <v>316</v>
      </c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5"/>
    </row>
    <row r="18" spans="1:62" x14ac:dyDescent="0.25">
      <c r="A18" s="6">
        <v>129</v>
      </c>
      <c r="B18" s="6" t="s">
        <v>134</v>
      </c>
      <c r="C18" s="6" t="s">
        <v>52</v>
      </c>
      <c r="D18" s="6" t="s">
        <v>135</v>
      </c>
      <c r="E18" s="12">
        <v>0</v>
      </c>
      <c r="F18" s="12">
        <v>0</v>
      </c>
      <c r="G18" s="12">
        <v>0</v>
      </c>
      <c r="H18" s="39">
        <v>5.7</v>
      </c>
      <c r="I18" s="36">
        <f>_xlfn.RANK.EQ(H18,(H$18:H$26),0)</f>
        <v>2</v>
      </c>
      <c r="J18" s="12">
        <v>0</v>
      </c>
      <c r="K18" s="12">
        <v>0</v>
      </c>
      <c r="L18" s="12">
        <v>0</v>
      </c>
      <c r="M18" s="21">
        <v>6.7</v>
      </c>
      <c r="N18" s="36">
        <f t="shared" ref="N18:N20" si="65">_xlfn.RANK.EQ(M18,(M$18:M$26),0)</f>
        <v>3</v>
      </c>
      <c r="O18" s="12">
        <v>0</v>
      </c>
      <c r="P18" s="12">
        <v>0</v>
      </c>
      <c r="Q18" s="12">
        <v>0</v>
      </c>
      <c r="R18" s="15">
        <v>4.5</v>
      </c>
      <c r="S18" s="36">
        <f t="shared" ref="S18:S20" si="66">_xlfn.RANK.EQ(R18,(R$18:R$26),0)</f>
        <v>1</v>
      </c>
      <c r="T18" s="12">
        <v>0</v>
      </c>
      <c r="U18" s="12">
        <v>0</v>
      </c>
      <c r="V18" s="12">
        <v>0</v>
      </c>
      <c r="W18" s="19">
        <v>6.8</v>
      </c>
      <c r="X18" s="34"/>
      <c r="Y18" s="34"/>
      <c r="Z18" s="34"/>
      <c r="AA18" s="35"/>
      <c r="AB18" s="19">
        <f t="shared" ref="AB18:AB20" si="67">W18</f>
        <v>6.8</v>
      </c>
      <c r="AC18" s="36">
        <f t="shared" ref="AC18:AC20" si="68">_xlfn.RANK.EQ(AB18,(AB$18:AB$26),0)</f>
        <v>6</v>
      </c>
      <c r="AD18" s="12">
        <v>0</v>
      </c>
      <c r="AE18" s="12">
        <v>0</v>
      </c>
      <c r="AF18" s="12">
        <v>0</v>
      </c>
      <c r="AG18" s="35">
        <v>6.1</v>
      </c>
      <c r="AH18" s="36">
        <f t="shared" ref="AH18:AH20" si="69">_xlfn.RANK.EQ(AG18,(AG$18:AG$26),0)</f>
        <v>2</v>
      </c>
      <c r="AI18" s="12">
        <v>0</v>
      </c>
      <c r="AJ18" s="12">
        <v>0</v>
      </c>
      <c r="AK18" s="12">
        <v>0</v>
      </c>
      <c r="AL18" s="40">
        <v>7.9</v>
      </c>
      <c r="AM18" s="36">
        <f t="shared" ref="AM18:AM20" si="70">_xlfn.RANK.EQ(AL18,(AL$18:AL$26),0)</f>
        <v>1</v>
      </c>
      <c r="AN18" s="13">
        <f t="shared" ref="AN18:AN20" si="71">H18+M18+R18+AB18+AG18+AL18</f>
        <v>37.699999999999996</v>
      </c>
      <c r="AO18" s="36">
        <f t="shared" ref="AO18:AO20" si="72">_xlfn.RANK.EQ(AN18,(AN$18:AN$26),0)</f>
        <v>2</v>
      </c>
      <c r="AQ18" s="39">
        <f t="shared" ref="AQ18:AQ20" si="73">H18</f>
        <v>5.7</v>
      </c>
      <c r="AR18" s="37"/>
      <c r="AS18" s="37"/>
      <c r="AT18" s="21">
        <f t="shared" ref="AT18:AT20" si="74">+M18</f>
        <v>6.7</v>
      </c>
      <c r="AU18" s="20"/>
      <c r="AV18" s="20"/>
      <c r="AW18" s="15">
        <f t="shared" ref="AW18:AW20" si="75">R18</f>
        <v>4.5</v>
      </c>
      <c r="AX18" s="14"/>
      <c r="AY18" s="14"/>
      <c r="AZ18" s="19">
        <f t="shared" ref="AZ18:AZ20" si="76">W18</f>
        <v>6.8</v>
      </c>
      <c r="BA18" s="18"/>
      <c r="BB18" s="18"/>
      <c r="BC18" s="35">
        <f t="shared" ref="BC18:BC20" si="77">AG18</f>
        <v>6.1</v>
      </c>
      <c r="BD18" s="8"/>
      <c r="BE18" s="8"/>
      <c r="BF18" s="40">
        <f t="shared" ref="BF18:BF20" si="78">AL18</f>
        <v>7.9</v>
      </c>
      <c r="BG18" s="38"/>
      <c r="BH18" s="38"/>
      <c r="BI18" s="3"/>
      <c r="BJ18" s="3"/>
    </row>
    <row r="19" spans="1:62" x14ac:dyDescent="0.25">
      <c r="A19" s="6">
        <v>130</v>
      </c>
      <c r="B19" s="6" t="s">
        <v>136</v>
      </c>
      <c r="C19" s="6" t="s">
        <v>52</v>
      </c>
      <c r="D19" s="6" t="s">
        <v>135</v>
      </c>
      <c r="E19" s="12">
        <v>0</v>
      </c>
      <c r="F19" s="12">
        <v>0</v>
      </c>
      <c r="G19" s="12">
        <v>0</v>
      </c>
      <c r="H19" s="39">
        <v>3.4</v>
      </c>
      <c r="I19" s="36">
        <f t="shared" ref="I19:I20" si="79">_xlfn.RANK.EQ(H19,(H$18:H$26),0)</f>
        <v>7</v>
      </c>
      <c r="J19" s="12">
        <v>0</v>
      </c>
      <c r="K19" s="12">
        <v>0</v>
      </c>
      <c r="L19" s="12">
        <v>0</v>
      </c>
      <c r="M19" s="21">
        <v>7.1</v>
      </c>
      <c r="N19" s="36">
        <f t="shared" si="65"/>
        <v>1</v>
      </c>
      <c r="O19" s="12">
        <v>0</v>
      </c>
      <c r="P19" s="12">
        <v>0</v>
      </c>
      <c r="Q19" s="12">
        <v>0</v>
      </c>
      <c r="R19" s="15">
        <v>4.0999999999999996</v>
      </c>
      <c r="S19" s="36">
        <f t="shared" si="66"/>
        <v>3</v>
      </c>
      <c r="T19" s="12">
        <v>0</v>
      </c>
      <c r="U19" s="12">
        <v>0</v>
      </c>
      <c r="V19" s="12">
        <v>0</v>
      </c>
      <c r="W19" s="19">
        <v>6.9</v>
      </c>
      <c r="X19" s="34"/>
      <c r="Y19" s="34"/>
      <c r="Z19" s="34"/>
      <c r="AA19" s="35"/>
      <c r="AB19" s="19">
        <f t="shared" si="67"/>
        <v>6.9</v>
      </c>
      <c r="AC19" s="36">
        <f t="shared" si="68"/>
        <v>4</v>
      </c>
      <c r="AD19" s="12">
        <v>0</v>
      </c>
      <c r="AE19" s="12">
        <v>0</v>
      </c>
      <c r="AF19" s="12">
        <v>0</v>
      </c>
      <c r="AG19" s="35">
        <v>4.0999999999999996</v>
      </c>
      <c r="AH19" s="36">
        <f t="shared" si="69"/>
        <v>3</v>
      </c>
      <c r="AI19" s="12">
        <v>0</v>
      </c>
      <c r="AJ19" s="12">
        <v>0</v>
      </c>
      <c r="AK19" s="12">
        <v>0</v>
      </c>
      <c r="AL19" s="40">
        <v>4.9000000000000004</v>
      </c>
      <c r="AM19" s="36">
        <f t="shared" si="70"/>
        <v>4</v>
      </c>
      <c r="AN19" s="13">
        <f t="shared" si="71"/>
        <v>30.5</v>
      </c>
      <c r="AO19" s="36">
        <f t="shared" si="72"/>
        <v>4</v>
      </c>
      <c r="AQ19" s="39">
        <f t="shared" si="73"/>
        <v>3.4</v>
      </c>
      <c r="AR19" s="37"/>
      <c r="AS19" s="37"/>
      <c r="AT19" s="21">
        <f t="shared" si="74"/>
        <v>7.1</v>
      </c>
      <c r="AU19" s="20"/>
      <c r="AV19" s="20"/>
      <c r="AW19" s="15">
        <f t="shared" si="75"/>
        <v>4.0999999999999996</v>
      </c>
      <c r="AX19" s="14"/>
      <c r="AY19" s="14"/>
      <c r="AZ19" s="19">
        <f t="shared" si="76"/>
        <v>6.9</v>
      </c>
      <c r="BA19" s="18"/>
      <c r="BB19" s="18"/>
      <c r="BC19" s="35">
        <f t="shared" si="77"/>
        <v>4.0999999999999996</v>
      </c>
      <c r="BD19" s="8"/>
      <c r="BE19" s="8"/>
      <c r="BF19" s="40">
        <f t="shared" si="78"/>
        <v>4.9000000000000004</v>
      </c>
      <c r="BG19" s="38"/>
      <c r="BH19" s="38"/>
      <c r="BI19" s="3"/>
      <c r="BJ19" s="3"/>
    </row>
    <row r="20" spans="1:62" x14ac:dyDescent="0.25">
      <c r="A20" s="6">
        <v>131</v>
      </c>
      <c r="B20" s="6" t="s">
        <v>137</v>
      </c>
      <c r="C20" s="6" t="s">
        <v>52</v>
      </c>
      <c r="D20" s="6" t="s">
        <v>135</v>
      </c>
      <c r="E20" s="12">
        <v>0</v>
      </c>
      <c r="F20" s="12">
        <v>0</v>
      </c>
      <c r="G20" s="12">
        <v>0</v>
      </c>
      <c r="H20" s="39">
        <v>6.7</v>
      </c>
      <c r="I20" s="36">
        <f t="shared" si="79"/>
        <v>1</v>
      </c>
      <c r="J20" s="12">
        <v>0</v>
      </c>
      <c r="K20" s="12">
        <v>0</v>
      </c>
      <c r="L20" s="12">
        <v>0</v>
      </c>
      <c r="M20" s="21">
        <v>6.5</v>
      </c>
      <c r="N20" s="36">
        <f t="shared" si="65"/>
        <v>4</v>
      </c>
      <c r="O20" s="12">
        <v>0</v>
      </c>
      <c r="P20" s="12">
        <v>0</v>
      </c>
      <c r="Q20" s="12">
        <v>0</v>
      </c>
      <c r="R20" s="15">
        <v>4.2</v>
      </c>
      <c r="S20" s="36">
        <f t="shared" si="66"/>
        <v>2</v>
      </c>
      <c r="T20" s="12">
        <v>0</v>
      </c>
      <c r="U20" s="12">
        <v>0</v>
      </c>
      <c r="V20" s="12">
        <v>0</v>
      </c>
      <c r="W20" s="19">
        <v>7.5</v>
      </c>
      <c r="X20" s="34"/>
      <c r="Y20" s="34"/>
      <c r="Z20" s="34"/>
      <c r="AA20" s="35"/>
      <c r="AB20" s="19">
        <f t="shared" si="67"/>
        <v>7.5</v>
      </c>
      <c r="AC20" s="36">
        <f t="shared" si="68"/>
        <v>2</v>
      </c>
      <c r="AD20" s="12">
        <v>0</v>
      </c>
      <c r="AE20" s="12">
        <v>0</v>
      </c>
      <c r="AF20" s="12">
        <v>0</v>
      </c>
      <c r="AG20" s="35">
        <v>7.4</v>
      </c>
      <c r="AH20" s="36">
        <f t="shared" si="69"/>
        <v>1</v>
      </c>
      <c r="AI20" s="12">
        <v>0</v>
      </c>
      <c r="AJ20" s="12">
        <v>0</v>
      </c>
      <c r="AK20" s="12">
        <v>0</v>
      </c>
      <c r="AL20" s="40">
        <v>6.2</v>
      </c>
      <c r="AM20" s="36">
        <f t="shared" si="70"/>
        <v>3</v>
      </c>
      <c r="AN20" s="13">
        <f t="shared" si="71"/>
        <v>38.5</v>
      </c>
      <c r="AO20" s="36">
        <f t="shared" si="72"/>
        <v>1</v>
      </c>
      <c r="AQ20" s="39">
        <f t="shared" si="73"/>
        <v>6.7</v>
      </c>
      <c r="AR20" s="37"/>
      <c r="AS20" s="37"/>
      <c r="AT20" s="21">
        <f t="shared" si="74"/>
        <v>6.5</v>
      </c>
      <c r="AU20" s="20"/>
      <c r="AV20" s="20"/>
      <c r="AW20" s="15">
        <f t="shared" si="75"/>
        <v>4.2</v>
      </c>
      <c r="AX20" s="14"/>
      <c r="AY20" s="14"/>
      <c r="AZ20" s="19">
        <f t="shared" si="76"/>
        <v>7.5</v>
      </c>
      <c r="BA20" s="18"/>
      <c r="BB20" s="18"/>
      <c r="BC20" s="35">
        <f t="shared" si="77"/>
        <v>7.4</v>
      </c>
      <c r="BD20" s="8"/>
      <c r="BE20" s="8"/>
      <c r="BF20" s="40">
        <f t="shared" si="78"/>
        <v>6.2</v>
      </c>
      <c r="BG20" s="38"/>
      <c r="BH20" s="38"/>
      <c r="BI20" s="3"/>
      <c r="BJ20" s="3"/>
    </row>
    <row r="21" spans="1:62" x14ac:dyDescent="0.25">
      <c r="A21" s="6"/>
      <c r="B21" s="6"/>
      <c r="C21" s="6"/>
      <c r="D21" s="6"/>
      <c r="E21" s="78" t="s">
        <v>251</v>
      </c>
      <c r="F21" s="78"/>
      <c r="G21" s="78"/>
      <c r="H21" s="78"/>
      <c r="I21" s="78"/>
      <c r="J21" s="79" t="s">
        <v>285</v>
      </c>
      <c r="K21" s="79"/>
      <c r="L21" s="79"/>
      <c r="M21" s="79"/>
      <c r="N21" s="79"/>
      <c r="O21" s="80" t="s">
        <v>284</v>
      </c>
      <c r="P21" s="80"/>
      <c r="Q21" s="80"/>
      <c r="R21" s="80"/>
      <c r="S21" s="80"/>
      <c r="T21" s="81" t="s">
        <v>248</v>
      </c>
      <c r="U21" s="81"/>
      <c r="V21" s="81"/>
      <c r="W21" s="81"/>
      <c r="X21" s="81"/>
      <c r="Y21" s="81"/>
      <c r="Z21" s="81"/>
      <c r="AA21" s="81"/>
      <c r="AB21" s="81"/>
      <c r="AC21" s="81"/>
      <c r="AD21" s="82" t="s">
        <v>286</v>
      </c>
      <c r="AE21" s="82"/>
      <c r="AF21" s="82"/>
      <c r="AG21" s="82"/>
      <c r="AH21" s="82"/>
      <c r="AI21" s="83" t="s">
        <v>287</v>
      </c>
      <c r="AJ21" s="83"/>
      <c r="AK21" s="83"/>
      <c r="AL21" s="83"/>
      <c r="AM21" s="83"/>
      <c r="AN21" s="42" t="s">
        <v>288</v>
      </c>
      <c r="AO21" s="42"/>
      <c r="AQ21" s="39">
        <f>SUM(AQ18:AQ20)</f>
        <v>15.8</v>
      </c>
      <c r="AR21" s="37"/>
      <c r="AS21" s="37"/>
      <c r="AT21" s="21">
        <f>SUM(AT18:AT20)</f>
        <v>20.3</v>
      </c>
      <c r="AU21" s="20"/>
      <c r="AV21" s="20"/>
      <c r="AW21" s="15">
        <f>SUM(AW18:AW20)</f>
        <v>12.8</v>
      </c>
      <c r="AX21" s="14"/>
      <c r="AY21" s="14"/>
      <c r="AZ21" s="19">
        <f>SUM(AZ18:AZ20)</f>
        <v>21.2</v>
      </c>
      <c r="BA21" s="18"/>
      <c r="BB21" s="18"/>
      <c r="BC21" s="35">
        <f>SUM(BC18:BC20)</f>
        <v>17.600000000000001</v>
      </c>
      <c r="BD21" s="8"/>
      <c r="BE21" s="8"/>
      <c r="BF21" s="40">
        <f>SUM(BF18:BF20)</f>
        <v>19</v>
      </c>
      <c r="BG21" s="38"/>
      <c r="BH21" s="38"/>
      <c r="BI21" s="13">
        <f>SUM(AQ21:BH21)</f>
        <v>106.70000000000002</v>
      </c>
      <c r="BJ21" s="3">
        <f>_xlfn.RANK.EQ(BI21,(BI$16:BI$27),0)</f>
        <v>2</v>
      </c>
    </row>
    <row r="22" spans="1:62" x14ac:dyDescent="0.25">
      <c r="A22" s="6"/>
      <c r="B22" s="32" t="s">
        <v>315</v>
      </c>
      <c r="C22" s="6"/>
      <c r="D22" s="6"/>
      <c r="E22" s="37" t="s">
        <v>270</v>
      </c>
      <c r="F22" s="37" t="s">
        <v>283</v>
      </c>
      <c r="G22" s="37" t="s">
        <v>272</v>
      </c>
      <c r="H22" s="37" t="s">
        <v>98</v>
      </c>
      <c r="I22" s="37" t="s">
        <v>267</v>
      </c>
      <c r="J22" s="20" t="s">
        <v>270</v>
      </c>
      <c r="K22" s="20" t="s">
        <v>283</v>
      </c>
      <c r="L22" s="20" t="s">
        <v>272</v>
      </c>
      <c r="M22" s="20" t="s">
        <v>278</v>
      </c>
      <c r="N22" s="20" t="s">
        <v>267</v>
      </c>
      <c r="O22" s="14" t="s">
        <v>270</v>
      </c>
      <c r="P22" s="14" t="s">
        <v>283</v>
      </c>
      <c r="Q22" s="14" t="s">
        <v>272</v>
      </c>
      <c r="R22" s="14" t="s">
        <v>279</v>
      </c>
      <c r="S22" s="14" t="s">
        <v>267</v>
      </c>
      <c r="T22" s="3" t="s">
        <v>270</v>
      </c>
      <c r="U22" s="3" t="s">
        <v>283</v>
      </c>
      <c r="V22" s="3" t="s">
        <v>272</v>
      </c>
      <c r="W22" s="18" t="s">
        <v>275</v>
      </c>
      <c r="X22" s="8" t="s">
        <v>270</v>
      </c>
      <c r="Y22" s="8" t="s">
        <v>283</v>
      </c>
      <c r="Z22" s="8" t="s">
        <v>272</v>
      </c>
      <c r="AA22" s="8" t="s">
        <v>276</v>
      </c>
      <c r="AB22" s="18" t="s">
        <v>95</v>
      </c>
      <c r="AC22" s="18" t="s">
        <v>267</v>
      </c>
      <c r="AD22" s="8" t="s">
        <v>270</v>
      </c>
      <c r="AE22" s="8" t="s">
        <v>283</v>
      </c>
      <c r="AF22" s="8" t="s">
        <v>272</v>
      </c>
      <c r="AG22" s="8" t="s">
        <v>280</v>
      </c>
      <c r="AH22" s="8" t="s">
        <v>267</v>
      </c>
      <c r="AI22" s="38" t="s">
        <v>270</v>
      </c>
      <c r="AJ22" s="38" t="s">
        <v>283</v>
      </c>
      <c r="AK22" s="38" t="s">
        <v>272</v>
      </c>
      <c r="AL22" s="38" t="s">
        <v>281</v>
      </c>
      <c r="AM22" s="38" t="s">
        <v>267</v>
      </c>
      <c r="AN22" s="3" t="s">
        <v>274</v>
      </c>
      <c r="AO22" s="3" t="s">
        <v>267</v>
      </c>
      <c r="AQ22" s="63" t="s">
        <v>319</v>
      </c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5"/>
    </row>
    <row r="23" spans="1:62" x14ac:dyDescent="0.25">
      <c r="A23" s="6">
        <v>132</v>
      </c>
      <c r="B23" s="6" t="s">
        <v>138</v>
      </c>
      <c r="C23" s="6" t="s">
        <v>47</v>
      </c>
      <c r="D23" s="6" t="s">
        <v>135</v>
      </c>
      <c r="E23" s="12">
        <v>0</v>
      </c>
      <c r="F23" s="12">
        <v>0</v>
      </c>
      <c r="G23" s="12">
        <v>0</v>
      </c>
      <c r="H23" s="39">
        <v>3.5</v>
      </c>
      <c r="I23" s="36">
        <f t="shared" ref="I23:I26" si="80">_xlfn.RANK.EQ(H23,(H$18:H$26),0)</f>
        <v>6</v>
      </c>
      <c r="J23" s="12">
        <v>0</v>
      </c>
      <c r="K23" s="12">
        <v>0</v>
      </c>
      <c r="L23" s="12">
        <v>0</v>
      </c>
      <c r="M23" s="21">
        <v>1</v>
      </c>
      <c r="N23" s="36">
        <f t="shared" ref="N23:N26" si="81">_xlfn.RANK.EQ(M23,(M$18:M$26),0)</f>
        <v>6</v>
      </c>
      <c r="O23" s="12">
        <v>0</v>
      </c>
      <c r="P23" s="12">
        <v>0</v>
      </c>
      <c r="Q23" s="12">
        <v>0</v>
      </c>
      <c r="R23" s="15">
        <v>3.1</v>
      </c>
      <c r="S23" s="36">
        <f t="shared" ref="S23:S26" si="82">_xlfn.RANK.EQ(R23,(R$18:R$26),0)</f>
        <v>7</v>
      </c>
      <c r="T23" s="12">
        <v>0</v>
      </c>
      <c r="U23" s="12">
        <v>0</v>
      </c>
      <c r="V23" s="12">
        <v>0</v>
      </c>
      <c r="W23" s="19">
        <v>7.9</v>
      </c>
      <c r="X23" s="34"/>
      <c r="Y23" s="34"/>
      <c r="Z23" s="34"/>
      <c r="AA23" s="35"/>
      <c r="AB23" s="19">
        <f t="shared" ref="AB23:AB26" si="83">W23</f>
        <v>7.9</v>
      </c>
      <c r="AC23" s="36">
        <f t="shared" ref="AC23:AC26" si="84">_xlfn.RANK.EQ(AB23,(AB$18:AB$26),0)</f>
        <v>1</v>
      </c>
      <c r="AD23" s="12">
        <v>0</v>
      </c>
      <c r="AE23" s="12">
        <v>0</v>
      </c>
      <c r="AF23" s="12">
        <v>0</v>
      </c>
      <c r="AG23" s="35">
        <v>1.3</v>
      </c>
      <c r="AH23" s="36">
        <f t="shared" ref="AH23:AH26" si="85">_xlfn.RANK.EQ(AG23,(AG$18:AG$26),0)</f>
        <v>7</v>
      </c>
      <c r="AI23" s="12">
        <v>0</v>
      </c>
      <c r="AJ23" s="12">
        <v>0</v>
      </c>
      <c r="AK23" s="12">
        <v>0</v>
      </c>
      <c r="AL23" s="40">
        <v>3.2</v>
      </c>
      <c r="AM23" s="36">
        <f t="shared" ref="AM23:AM26" si="86">_xlfn.RANK.EQ(AL23,(AL$18:AL$26),0)</f>
        <v>6</v>
      </c>
      <c r="AN23" s="13">
        <f t="shared" ref="AN23:AN26" si="87">H23+M23+R23+AB23+AG23+AL23</f>
        <v>20</v>
      </c>
      <c r="AO23" s="36">
        <f t="shared" ref="AO23:AO26" si="88">_xlfn.RANK.EQ(AN23,(AN$18:AN$26),0)</f>
        <v>6</v>
      </c>
      <c r="AQ23" s="39">
        <f t="shared" ref="AQ23:AQ26" si="89">H23</f>
        <v>3.5</v>
      </c>
      <c r="AR23" s="37">
        <f>_xlfn.RANK.EQ(AQ23,(AQ$23:AQ$26),0)</f>
        <v>4</v>
      </c>
      <c r="AS23" s="39">
        <f t="shared" ref="AS23:AS26" si="90">IF(AR23&lt;4,AQ23,0)</f>
        <v>0</v>
      </c>
      <c r="AT23" s="21">
        <f t="shared" ref="AT23:AT26" si="91">+M23</f>
        <v>1</v>
      </c>
      <c r="AU23" s="20">
        <f t="shared" ref="AU23:AU26" si="92">_xlfn.RANK.EQ(AT23,(AT$23:AT$26),0)</f>
        <v>3</v>
      </c>
      <c r="AV23" s="21">
        <f t="shared" ref="AV23:AV26" si="93">IF(AU23&lt;4,AT23,0)</f>
        <v>1</v>
      </c>
      <c r="AW23" s="15">
        <f t="shared" ref="AW23:AW26" si="94">R23</f>
        <v>3.1</v>
      </c>
      <c r="AX23" s="14">
        <f t="shared" ref="AX23:AX26" si="95">_xlfn.RANK.EQ(AW23,(AW$23:AW$26),0)</f>
        <v>4</v>
      </c>
      <c r="AY23" s="15">
        <f t="shared" ref="AY23:AY26" si="96">IF(AX23&lt;4,AW23,0)</f>
        <v>0</v>
      </c>
      <c r="AZ23" s="19">
        <f t="shared" ref="AZ23:AZ26" si="97">W23</f>
        <v>7.9</v>
      </c>
      <c r="BA23" s="18">
        <f t="shared" ref="BA23:BA26" si="98">_xlfn.RANK.EQ(AZ23,(AZ$23:AZ$26),0)</f>
        <v>1</v>
      </c>
      <c r="BB23" s="19">
        <f t="shared" ref="BB23:BB26" si="99">IF(BA23&lt;4,AZ23,0)</f>
        <v>7.9</v>
      </c>
      <c r="BC23" s="35">
        <f t="shared" ref="BC23:BC26" si="100">AG23</f>
        <v>1.3</v>
      </c>
      <c r="BD23" s="8">
        <f t="shared" ref="BD23:BD26" si="101">_xlfn.RANK.EQ(BC23,(BC$23:BC$26),0)</f>
        <v>4</v>
      </c>
      <c r="BE23" s="35">
        <f t="shared" ref="BE23:BE26" si="102">IF(BD23&lt;4,BC23,0)</f>
        <v>0</v>
      </c>
      <c r="BF23" s="40">
        <f t="shared" ref="BF23:BF26" si="103">AL23</f>
        <v>3.2</v>
      </c>
      <c r="BG23" s="38">
        <f t="shared" ref="BG23:BG26" si="104">_xlfn.RANK.EQ(BF23,(BF$23:BF$26),0)</f>
        <v>3</v>
      </c>
      <c r="BH23" s="40">
        <f t="shared" ref="BH23:BH26" si="105">IF(BG23&lt;4,BF23,0)</f>
        <v>3.2</v>
      </c>
      <c r="BI23" s="3"/>
      <c r="BJ23" s="3"/>
    </row>
    <row r="24" spans="1:62" x14ac:dyDescent="0.25">
      <c r="A24" s="6">
        <v>133</v>
      </c>
      <c r="B24" s="6" t="s">
        <v>139</v>
      </c>
      <c r="C24" s="6" t="s">
        <v>47</v>
      </c>
      <c r="D24" s="6" t="s">
        <v>135</v>
      </c>
      <c r="E24" s="12">
        <v>0</v>
      </c>
      <c r="F24" s="12">
        <v>0</v>
      </c>
      <c r="G24" s="12">
        <v>0</v>
      </c>
      <c r="H24" s="39">
        <v>3.9</v>
      </c>
      <c r="I24" s="36">
        <f t="shared" si="80"/>
        <v>5</v>
      </c>
      <c r="J24" s="12">
        <v>0</v>
      </c>
      <c r="K24" s="12">
        <v>0</v>
      </c>
      <c r="L24" s="12">
        <v>0</v>
      </c>
      <c r="M24" s="21">
        <v>0</v>
      </c>
      <c r="N24" s="36">
        <f t="shared" si="81"/>
        <v>7</v>
      </c>
      <c r="O24" s="12">
        <v>0</v>
      </c>
      <c r="P24" s="12">
        <v>0</v>
      </c>
      <c r="Q24" s="12">
        <v>0</v>
      </c>
      <c r="R24" s="15">
        <v>3.2</v>
      </c>
      <c r="S24" s="36">
        <f t="shared" si="82"/>
        <v>4</v>
      </c>
      <c r="T24" s="12">
        <v>0</v>
      </c>
      <c r="U24" s="12">
        <v>0</v>
      </c>
      <c r="V24" s="12">
        <v>0</v>
      </c>
      <c r="W24" s="19">
        <v>6.7</v>
      </c>
      <c r="X24" s="34"/>
      <c r="Y24" s="34"/>
      <c r="Z24" s="34"/>
      <c r="AA24" s="35"/>
      <c r="AB24" s="19">
        <f t="shared" si="83"/>
        <v>6.7</v>
      </c>
      <c r="AC24" s="36">
        <f t="shared" si="84"/>
        <v>7</v>
      </c>
      <c r="AD24" s="12">
        <v>0</v>
      </c>
      <c r="AE24" s="12">
        <v>0</v>
      </c>
      <c r="AF24" s="12">
        <v>0</v>
      </c>
      <c r="AG24" s="35">
        <v>3</v>
      </c>
      <c r="AH24" s="36">
        <f t="shared" si="85"/>
        <v>5</v>
      </c>
      <c r="AI24" s="12">
        <v>0</v>
      </c>
      <c r="AJ24" s="12">
        <v>0</v>
      </c>
      <c r="AK24" s="12">
        <v>0</v>
      </c>
      <c r="AL24" s="40">
        <v>2.5</v>
      </c>
      <c r="AM24" s="36">
        <f t="shared" si="86"/>
        <v>7</v>
      </c>
      <c r="AN24" s="13">
        <f t="shared" si="87"/>
        <v>19.3</v>
      </c>
      <c r="AO24" s="36">
        <f t="shared" si="88"/>
        <v>7</v>
      </c>
      <c r="AQ24" s="39">
        <f t="shared" si="89"/>
        <v>3.9</v>
      </c>
      <c r="AR24" s="37">
        <f t="shared" ref="AR24:AR26" si="106">_xlfn.RANK.EQ(AQ24,(AQ$23:AQ$26),0)</f>
        <v>3</v>
      </c>
      <c r="AS24" s="39">
        <f t="shared" si="90"/>
        <v>3.9</v>
      </c>
      <c r="AT24" s="21">
        <f t="shared" si="91"/>
        <v>0</v>
      </c>
      <c r="AU24" s="20">
        <f t="shared" si="92"/>
        <v>4</v>
      </c>
      <c r="AV24" s="21">
        <f t="shared" si="93"/>
        <v>0</v>
      </c>
      <c r="AW24" s="15">
        <f t="shared" si="94"/>
        <v>3.2</v>
      </c>
      <c r="AX24" s="14">
        <f t="shared" si="95"/>
        <v>1</v>
      </c>
      <c r="AY24" s="15">
        <f t="shared" si="96"/>
        <v>3.2</v>
      </c>
      <c r="AZ24" s="19">
        <f t="shared" si="97"/>
        <v>6.7</v>
      </c>
      <c r="BA24" s="18">
        <f t="shared" si="98"/>
        <v>4</v>
      </c>
      <c r="BB24" s="19">
        <f t="shared" si="99"/>
        <v>0</v>
      </c>
      <c r="BC24" s="35">
        <f t="shared" si="100"/>
        <v>3</v>
      </c>
      <c r="BD24" s="8">
        <f t="shared" si="101"/>
        <v>2</v>
      </c>
      <c r="BE24" s="35">
        <f t="shared" si="102"/>
        <v>3</v>
      </c>
      <c r="BF24" s="40">
        <f t="shared" si="103"/>
        <v>2.5</v>
      </c>
      <c r="BG24" s="38">
        <f t="shared" si="104"/>
        <v>4</v>
      </c>
      <c r="BH24" s="40">
        <f t="shared" si="105"/>
        <v>0</v>
      </c>
      <c r="BI24" s="3"/>
      <c r="BJ24" s="3"/>
    </row>
    <row r="25" spans="1:62" x14ac:dyDescent="0.25">
      <c r="A25" s="6">
        <v>134</v>
      </c>
      <c r="B25" s="6" t="s">
        <v>140</v>
      </c>
      <c r="C25" s="6" t="s">
        <v>47</v>
      </c>
      <c r="D25" s="6" t="s">
        <v>135</v>
      </c>
      <c r="E25" s="12">
        <v>0</v>
      </c>
      <c r="F25" s="12">
        <v>0</v>
      </c>
      <c r="G25" s="12">
        <v>0</v>
      </c>
      <c r="H25" s="39">
        <v>5.0999999999999996</v>
      </c>
      <c r="I25" s="36">
        <f t="shared" si="80"/>
        <v>3</v>
      </c>
      <c r="J25" s="12">
        <v>0</v>
      </c>
      <c r="K25" s="12">
        <v>0</v>
      </c>
      <c r="L25" s="12">
        <v>0</v>
      </c>
      <c r="M25" s="21">
        <v>6.8</v>
      </c>
      <c r="N25" s="36">
        <f t="shared" si="81"/>
        <v>2</v>
      </c>
      <c r="O25" s="12">
        <v>0</v>
      </c>
      <c r="P25" s="12">
        <v>0</v>
      </c>
      <c r="Q25" s="12">
        <v>0</v>
      </c>
      <c r="R25" s="15">
        <v>3.2</v>
      </c>
      <c r="S25" s="36">
        <f t="shared" si="82"/>
        <v>4</v>
      </c>
      <c r="T25" s="12">
        <v>0</v>
      </c>
      <c r="U25" s="12">
        <v>0</v>
      </c>
      <c r="V25" s="12">
        <v>0</v>
      </c>
      <c r="W25" s="19">
        <v>7.3</v>
      </c>
      <c r="X25" s="34"/>
      <c r="Y25" s="34"/>
      <c r="Z25" s="34"/>
      <c r="AA25" s="35"/>
      <c r="AB25" s="19">
        <f t="shared" si="83"/>
        <v>7.3</v>
      </c>
      <c r="AC25" s="36">
        <f t="shared" si="84"/>
        <v>3</v>
      </c>
      <c r="AD25" s="12">
        <v>0</v>
      </c>
      <c r="AE25" s="12">
        <v>0</v>
      </c>
      <c r="AF25" s="12">
        <v>0</v>
      </c>
      <c r="AG25" s="35">
        <v>3.3</v>
      </c>
      <c r="AH25" s="36">
        <f t="shared" si="85"/>
        <v>4</v>
      </c>
      <c r="AI25" s="12">
        <v>0</v>
      </c>
      <c r="AJ25" s="12">
        <v>0</v>
      </c>
      <c r="AK25" s="12">
        <v>0</v>
      </c>
      <c r="AL25" s="40">
        <v>6.8</v>
      </c>
      <c r="AM25" s="36">
        <f t="shared" si="86"/>
        <v>2</v>
      </c>
      <c r="AN25" s="13">
        <f t="shared" si="87"/>
        <v>32.5</v>
      </c>
      <c r="AO25" s="36">
        <f t="shared" si="88"/>
        <v>3</v>
      </c>
      <c r="AQ25" s="39">
        <f t="shared" si="89"/>
        <v>5.0999999999999996</v>
      </c>
      <c r="AR25" s="37">
        <f t="shared" si="106"/>
        <v>1</v>
      </c>
      <c r="AS25" s="39">
        <f t="shared" si="90"/>
        <v>5.0999999999999996</v>
      </c>
      <c r="AT25" s="21">
        <f t="shared" si="91"/>
        <v>6.8</v>
      </c>
      <c r="AU25" s="20">
        <f t="shared" si="92"/>
        <v>1</v>
      </c>
      <c r="AV25" s="21">
        <f t="shared" si="93"/>
        <v>6.8</v>
      </c>
      <c r="AW25" s="15">
        <f t="shared" si="94"/>
        <v>3.2</v>
      </c>
      <c r="AX25" s="14">
        <f t="shared" si="95"/>
        <v>1</v>
      </c>
      <c r="AY25" s="15">
        <f t="shared" si="96"/>
        <v>3.2</v>
      </c>
      <c r="AZ25" s="19">
        <f t="shared" si="97"/>
        <v>7.3</v>
      </c>
      <c r="BA25" s="18">
        <f t="shared" si="98"/>
        <v>2</v>
      </c>
      <c r="BB25" s="19">
        <f t="shared" si="99"/>
        <v>7.3</v>
      </c>
      <c r="BC25" s="35">
        <f t="shared" si="100"/>
        <v>3.3</v>
      </c>
      <c r="BD25" s="8">
        <f t="shared" si="101"/>
        <v>1</v>
      </c>
      <c r="BE25" s="35">
        <f t="shared" si="102"/>
        <v>3.3</v>
      </c>
      <c r="BF25" s="40">
        <f t="shared" si="103"/>
        <v>6.8</v>
      </c>
      <c r="BG25" s="38">
        <f t="shared" si="104"/>
        <v>1</v>
      </c>
      <c r="BH25" s="40">
        <f t="shared" si="105"/>
        <v>6.8</v>
      </c>
      <c r="BI25" s="3"/>
      <c r="BJ25" s="3"/>
    </row>
    <row r="26" spans="1:62" x14ac:dyDescent="0.25">
      <c r="A26" s="6">
        <v>135</v>
      </c>
      <c r="B26" s="6" t="s">
        <v>141</v>
      </c>
      <c r="C26" s="6" t="s">
        <v>47</v>
      </c>
      <c r="D26" s="6" t="s">
        <v>135</v>
      </c>
      <c r="E26" s="12">
        <v>0</v>
      </c>
      <c r="F26" s="12">
        <v>0</v>
      </c>
      <c r="G26" s="12">
        <v>0</v>
      </c>
      <c r="H26" s="39">
        <v>4.2</v>
      </c>
      <c r="I26" s="36">
        <f t="shared" si="80"/>
        <v>4</v>
      </c>
      <c r="J26" s="12">
        <v>0</v>
      </c>
      <c r="K26" s="12">
        <v>0</v>
      </c>
      <c r="L26" s="12">
        <v>0</v>
      </c>
      <c r="M26" s="21">
        <v>3.4</v>
      </c>
      <c r="N26" s="36">
        <f t="shared" si="81"/>
        <v>5</v>
      </c>
      <c r="O26" s="12">
        <v>0</v>
      </c>
      <c r="P26" s="12">
        <v>0</v>
      </c>
      <c r="Q26" s="12">
        <v>0</v>
      </c>
      <c r="R26" s="15">
        <v>3.2</v>
      </c>
      <c r="S26" s="36">
        <f t="shared" si="82"/>
        <v>4</v>
      </c>
      <c r="T26" s="12">
        <v>0</v>
      </c>
      <c r="U26" s="12">
        <v>0</v>
      </c>
      <c r="V26" s="12">
        <v>0</v>
      </c>
      <c r="W26" s="19">
        <v>6.9</v>
      </c>
      <c r="X26" s="34"/>
      <c r="Y26" s="34"/>
      <c r="Z26" s="34"/>
      <c r="AA26" s="35"/>
      <c r="AB26" s="19">
        <f t="shared" si="83"/>
        <v>6.9</v>
      </c>
      <c r="AC26" s="36">
        <f t="shared" si="84"/>
        <v>4</v>
      </c>
      <c r="AD26" s="12">
        <v>0</v>
      </c>
      <c r="AE26" s="12">
        <v>0</v>
      </c>
      <c r="AF26" s="12">
        <v>0</v>
      </c>
      <c r="AG26" s="35">
        <v>2.4</v>
      </c>
      <c r="AH26" s="36">
        <f t="shared" si="85"/>
        <v>6</v>
      </c>
      <c r="AI26" s="12">
        <v>0</v>
      </c>
      <c r="AJ26" s="12">
        <v>0</v>
      </c>
      <c r="AK26" s="12">
        <v>0</v>
      </c>
      <c r="AL26" s="40">
        <v>3.9</v>
      </c>
      <c r="AM26" s="36">
        <f t="shared" si="86"/>
        <v>5</v>
      </c>
      <c r="AN26" s="13">
        <f t="shared" si="87"/>
        <v>24</v>
      </c>
      <c r="AO26" s="36">
        <f t="shared" si="88"/>
        <v>5</v>
      </c>
      <c r="AQ26" s="39">
        <f t="shared" si="89"/>
        <v>4.2</v>
      </c>
      <c r="AR26" s="37">
        <f t="shared" si="106"/>
        <v>2</v>
      </c>
      <c r="AS26" s="39">
        <f t="shared" si="90"/>
        <v>4.2</v>
      </c>
      <c r="AT26" s="21">
        <f t="shared" si="91"/>
        <v>3.4</v>
      </c>
      <c r="AU26" s="20">
        <f t="shared" si="92"/>
        <v>2</v>
      </c>
      <c r="AV26" s="21">
        <f t="shared" si="93"/>
        <v>3.4</v>
      </c>
      <c r="AW26" s="15">
        <f t="shared" si="94"/>
        <v>3.2</v>
      </c>
      <c r="AX26" s="14">
        <f t="shared" si="95"/>
        <v>1</v>
      </c>
      <c r="AY26" s="15">
        <f t="shared" si="96"/>
        <v>3.2</v>
      </c>
      <c r="AZ26" s="19">
        <f t="shared" si="97"/>
        <v>6.9</v>
      </c>
      <c r="BA26" s="18">
        <f t="shared" si="98"/>
        <v>3</v>
      </c>
      <c r="BB26" s="19">
        <f t="shared" si="99"/>
        <v>6.9</v>
      </c>
      <c r="BC26" s="35">
        <f t="shared" si="100"/>
        <v>2.4</v>
      </c>
      <c r="BD26" s="8">
        <f t="shared" si="101"/>
        <v>3</v>
      </c>
      <c r="BE26" s="35">
        <f t="shared" si="102"/>
        <v>2.4</v>
      </c>
      <c r="BF26" s="40">
        <f t="shared" si="103"/>
        <v>3.9</v>
      </c>
      <c r="BG26" s="38">
        <f t="shared" si="104"/>
        <v>2</v>
      </c>
      <c r="BH26" s="40">
        <f t="shared" si="105"/>
        <v>3.9</v>
      </c>
      <c r="BI26" s="3"/>
      <c r="BJ26" s="3"/>
    </row>
    <row r="27" spans="1:62" x14ac:dyDescent="0.25">
      <c r="AQ27" s="37"/>
      <c r="AR27" s="37"/>
      <c r="AS27" s="39">
        <f>SUM(AS23:AS26)</f>
        <v>13.2</v>
      </c>
      <c r="AT27" s="20"/>
      <c r="AU27" s="20"/>
      <c r="AV27" s="21">
        <f>SUM(AV23:AV26)</f>
        <v>11.2</v>
      </c>
      <c r="AW27" s="14"/>
      <c r="AX27" s="14"/>
      <c r="AY27" s="15">
        <f>SUM(AY23:AY26)</f>
        <v>9.6000000000000014</v>
      </c>
      <c r="AZ27" s="18"/>
      <c r="BA27" s="18"/>
      <c r="BB27" s="19">
        <f>SUM(BB23:BB26)</f>
        <v>22.1</v>
      </c>
      <c r="BC27" s="8"/>
      <c r="BD27" s="8"/>
      <c r="BE27" s="35">
        <f>SUM(BE23:BE26)</f>
        <v>8.6999999999999993</v>
      </c>
      <c r="BF27" s="38"/>
      <c r="BG27" s="38"/>
      <c r="BH27" s="40">
        <f>SUM(BH23:BH26)</f>
        <v>13.9</v>
      </c>
      <c r="BI27" s="13">
        <f>SUM(AQ27:BH27)</f>
        <v>78.7</v>
      </c>
      <c r="BJ27" s="3">
        <f>_xlfn.RANK.EQ(BI27,(BI$16:BI$27),0)</f>
        <v>3</v>
      </c>
    </row>
  </sheetData>
  <mergeCells count="40">
    <mergeCell ref="AQ5:BJ5"/>
    <mergeCell ref="AQ11:BJ11"/>
    <mergeCell ref="AQ17:BJ17"/>
    <mergeCell ref="AQ22:BJ22"/>
    <mergeCell ref="A2:AO2"/>
    <mergeCell ref="AQ3:BJ3"/>
    <mergeCell ref="AQ4:AS4"/>
    <mergeCell ref="AT4:AV4"/>
    <mergeCell ref="AW4:AY4"/>
    <mergeCell ref="AZ4:BB4"/>
    <mergeCell ref="BC4:BE4"/>
    <mergeCell ref="BF4:BH4"/>
    <mergeCell ref="AN16:AO16"/>
    <mergeCell ref="E21:I21"/>
    <mergeCell ref="J21:N21"/>
    <mergeCell ref="O21:S21"/>
    <mergeCell ref="T21:AC21"/>
    <mergeCell ref="AD21:AH21"/>
    <mergeCell ref="AI21:AM21"/>
    <mergeCell ref="AN21:AO21"/>
    <mergeCell ref="E16:I16"/>
    <mergeCell ref="J16:N16"/>
    <mergeCell ref="O16:S16"/>
    <mergeCell ref="T16:AC16"/>
    <mergeCell ref="AD16:AH16"/>
    <mergeCell ref="AI16:AM16"/>
    <mergeCell ref="AI4:AM4"/>
    <mergeCell ref="AN4:AO4"/>
    <mergeCell ref="E10:I10"/>
    <mergeCell ref="J10:N10"/>
    <mergeCell ref="O10:S10"/>
    <mergeCell ref="T10:AC10"/>
    <mergeCell ref="AD10:AH10"/>
    <mergeCell ref="AI10:AM10"/>
    <mergeCell ref="AN10:AO10"/>
    <mergeCell ref="E4:I4"/>
    <mergeCell ref="J4:N4"/>
    <mergeCell ref="O4:S4"/>
    <mergeCell ref="T4:AC4"/>
    <mergeCell ref="AD4:AH4"/>
  </mergeCells>
  <conditionalFormatting sqref="E6:AO26">
    <cfRule type="cellIs" dxfId="28" priority="4" operator="equal">
      <formula>3</formula>
    </cfRule>
    <cfRule type="cellIs" dxfId="27" priority="5" operator="equal">
      <formula>2</formula>
    </cfRule>
    <cfRule type="cellIs" dxfId="26" priority="6" operator="equal">
      <formula>1</formula>
    </cfRule>
  </conditionalFormatting>
  <conditionalFormatting sqref="BJ6:BJ10 AQ11:BJ11 BJ12:BJ16 AQ17:BJ17 BJ18:BJ21 AQ22:BJ22 BJ23:BJ27">
    <cfRule type="cellIs" dxfId="25" priority="1" operator="equal">
      <formula>3</formula>
    </cfRule>
    <cfRule type="cellIs" dxfId="24" priority="2" operator="equal">
      <formula>2</formula>
    </cfRule>
    <cfRule type="cellIs" dxfId="23" priority="3" operator="equal">
      <formula>1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AF451-8B96-4872-BF35-3C4B484CE524}">
  <dimension ref="A1:AZ83"/>
  <sheetViews>
    <sheetView zoomScale="110" zoomScaleNormal="110" workbookViewId="0">
      <selection activeCell="A6" sqref="A6:XFD6"/>
    </sheetView>
  </sheetViews>
  <sheetFormatPr defaultRowHeight="15" x14ac:dyDescent="0.25"/>
  <cols>
    <col min="1" max="1" width="4.140625" bestFit="1" customWidth="1"/>
    <col min="2" max="2" width="25.85546875" bestFit="1" customWidth="1"/>
    <col min="5" max="8" width="3.85546875" hidden="1" customWidth="1"/>
    <col min="9" max="9" width="0" hidden="1" customWidth="1"/>
    <col min="10" max="13" width="3.85546875" hidden="1" customWidth="1"/>
    <col min="14" max="14" width="0" hidden="1" customWidth="1"/>
    <col min="16" max="16" width="3.85546875" customWidth="1"/>
    <col min="17" max="20" width="3.85546875" hidden="1" customWidth="1"/>
    <col min="22" max="22" width="3.85546875" customWidth="1"/>
    <col min="23" max="26" width="3.85546875" hidden="1" customWidth="1"/>
    <col min="28" max="28" width="3.85546875" customWidth="1"/>
    <col min="29" max="32" width="3.85546875" hidden="1" customWidth="1"/>
    <col min="34" max="34" width="3.85546875" customWidth="1"/>
    <col min="36" max="38" width="3.85546875" customWidth="1"/>
    <col min="39" max="39" width="6.42578125" bestFit="1" customWidth="1"/>
    <col min="40" max="40" width="3.85546875" customWidth="1"/>
    <col min="41" max="42" width="6.42578125" bestFit="1" customWidth="1"/>
    <col min="43" max="43" width="3.85546875" customWidth="1"/>
    <col min="44" max="45" width="6.42578125" bestFit="1" customWidth="1"/>
    <col min="46" max="46" width="3.85546875" customWidth="1"/>
    <col min="47" max="48" width="6.42578125" bestFit="1" customWidth="1"/>
    <col min="49" max="49" width="3.85546875" customWidth="1"/>
    <col min="50" max="50" width="6.42578125" bestFit="1" customWidth="1"/>
    <col min="52" max="52" width="3.85546875" customWidth="1"/>
  </cols>
  <sheetData>
    <row r="1" spans="1:52" ht="21" x14ac:dyDescent="0.35">
      <c r="A1" s="108" t="s">
        <v>144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</row>
    <row r="2" spans="1:52" x14ac:dyDescent="0.25">
      <c r="AM2" s="66" t="s">
        <v>310</v>
      </c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</row>
    <row r="3" spans="1:52" x14ac:dyDescent="0.25">
      <c r="A3" s="6" t="s">
        <v>91</v>
      </c>
      <c r="B3" s="6" t="s">
        <v>92</v>
      </c>
      <c r="C3" s="6" t="s">
        <v>93</v>
      </c>
      <c r="D3" s="6" t="s">
        <v>94</v>
      </c>
      <c r="E3" s="86" t="s">
        <v>95</v>
      </c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91" t="s">
        <v>96</v>
      </c>
      <c r="R3" s="91"/>
      <c r="S3" s="91"/>
      <c r="T3" s="91"/>
      <c r="U3" s="91"/>
      <c r="V3" s="91"/>
      <c r="W3" s="87" t="s">
        <v>97</v>
      </c>
      <c r="X3" s="87"/>
      <c r="Y3" s="87"/>
      <c r="Z3" s="87"/>
      <c r="AA3" s="87"/>
      <c r="AB3" s="87"/>
      <c r="AC3" s="85" t="s">
        <v>98</v>
      </c>
      <c r="AD3" s="85"/>
      <c r="AE3" s="85"/>
      <c r="AF3" s="85"/>
      <c r="AG3" s="85"/>
      <c r="AH3" s="85"/>
      <c r="AI3" s="77" t="s">
        <v>277</v>
      </c>
      <c r="AJ3" s="77"/>
      <c r="AK3" s="6"/>
      <c r="AL3" s="6"/>
      <c r="AM3" s="86" t="s">
        <v>95</v>
      </c>
      <c r="AN3" s="86"/>
      <c r="AO3" s="86"/>
      <c r="AP3" s="91" t="s">
        <v>96</v>
      </c>
      <c r="AQ3" s="91"/>
      <c r="AR3" s="91"/>
      <c r="AS3" s="87" t="s">
        <v>97</v>
      </c>
      <c r="AT3" s="87"/>
      <c r="AU3" s="87"/>
      <c r="AV3" s="85" t="s">
        <v>98</v>
      </c>
      <c r="AW3" s="85"/>
      <c r="AX3" s="85"/>
      <c r="AY3" s="3" t="s">
        <v>274</v>
      </c>
      <c r="AZ3" s="6" t="s">
        <v>267</v>
      </c>
    </row>
    <row r="4" spans="1:52" x14ac:dyDescent="0.25">
      <c r="A4" s="6"/>
      <c r="B4" s="32" t="s">
        <v>151</v>
      </c>
      <c r="C4" s="6"/>
      <c r="D4" s="6"/>
      <c r="E4" s="3" t="s">
        <v>270</v>
      </c>
      <c r="F4" s="3" t="s">
        <v>271</v>
      </c>
      <c r="G4" s="3" t="s">
        <v>247</v>
      </c>
      <c r="H4" s="3" t="s">
        <v>272</v>
      </c>
      <c r="I4" s="14" t="s">
        <v>275</v>
      </c>
      <c r="J4" s="3" t="s">
        <v>270</v>
      </c>
      <c r="K4" s="3" t="s">
        <v>271</v>
      </c>
      <c r="L4" s="3" t="s">
        <v>247</v>
      </c>
      <c r="M4" s="3" t="s">
        <v>272</v>
      </c>
      <c r="N4" s="14" t="s">
        <v>276</v>
      </c>
      <c r="O4" s="14" t="s">
        <v>95</v>
      </c>
      <c r="P4" s="14" t="s">
        <v>267</v>
      </c>
      <c r="Q4" s="3" t="s">
        <v>270</v>
      </c>
      <c r="R4" s="3" t="s">
        <v>271</v>
      </c>
      <c r="S4" s="3" t="s">
        <v>247</v>
      </c>
      <c r="T4" s="3" t="s">
        <v>272</v>
      </c>
      <c r="U4" s="16" t="s">
        <v>96</v>
      </c>
      <c r="V4" s="16" t="s">
        <v>267</v>
      </c>
      <c r="W4" s="3" t="s">
        <v>270</v>
      </c>
      <c r="X4" s="3" t="s">
        <v>271</v>
      </c>
      <c r="Y4" s="3" t="s">
        <v>247</v>
      </c>
      <c r="Z4" s="3" t="s">
        <v>272</v>
      </c>
      <c r="AA4" s="18" t="s">
        <v>97</v>
      </c>
      <c r="AB4" s="18" t="s">
        <v>267</v>
      </c>
      <c r="AC4" s="3" t="s">
        <v>270</v>
      </c>
      <c r="AD4" s="3" t="s">
        <v>271</v>
      </c>
      <c r="AE4" s="3" t="s">
        <v>247</v>
      </c>
      <c r="AF4" s="3" t="s">
        <v>272</v>
      </c>
      <c r="AG4" s="20" t="s">
        <v>273</v>
      </c>
      <c r="AH4" s="20" t="s">
        <v>267</v>
      </c>
      <c r="AI4" s="3" t="s">
        <v>274</v>
      </c>
      <c r="AJ4" s="3" t="s">
        <v>267</v>
      </c>
      <c r="AK4" s="6"/>
      <c r="AL4" s="6"/>
      <c r="AM4" s="92" t="s">
        <v>151</v>
      </c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</row>
    <row r="5" spans="1:52" x14ac:dyDescent="0.25">
      <c r="A5" s="6">
        <v>201</v>
      </c>
      <c r="B5" s="6" t="s">
        <v>146</v>
      </c>
      <c r="C5" s="6" t="s">
        <v>71</v>
      </c>
      <c r="D5" s="6" t="s">
        <v>157</v>
      </c>
      <c r="E5" s="12">
        <v>3.2</v>
      </c>
      <c r="F5" s="12">
        <v>1.5</v>
      </c>
      <c r="G5" s="12">
        <v>1.5</v>
      </c>
      <c r="H5" s="12">
        <v>0</v>
      </c>
      <c r="I5" s="15">
        <f>E5+10-((F5+G5)/2)-H5</f>
        <v>11.7</v>
      </c>
      <c r="J5" s="12">
        <v>0</v>
      </c>
      <c r="K5" s="12">
        <v>0</v>
      </c>
      <c r="L5" s="12">
        <v>0</v>
      </c>
      <c r="M5" s="12">
        <v>0</v>
      </c>
      <c r="N5" s="15">
        <f t="shared" ref="N5:N9" si="0">J5+10-((K5+L5)/2)-M5</f>
        <v>10</v>
      </c>
      <c r="O5" s="15">
        <f>IF(I5&gt;N5,I5,N5)</f>
        <v>11.7</v>
      </c>
      <c r="P5" s="3"/>
      <c r="Q5" s="12">
        <v>3.2</v>
      </c>
      <c r="R5" s="12">
        <v>2</v>
      </c>
      <c r="S5" s="12">
        <v>2</v>
      </c>
      <c r="T5" s="12">
        <v>0</v>
      </c>
      <c r="U5" s="17">
        <f t="shared" ref="U5:U9" si="1">Q5+10-((R5+S5)/2)-T5</f>
        <v>11.2</v>
      </c>
      <c r="V5" s="3"/>
      <c r="W5" s="12">
        <v>3.7</v>
      </c>
      <c r="X5" s="12">
        <v>2.1</v>
      </c>
      <c r="Y5" s="12">
        <v>2.1</v>
      </c>
      <c r="Z5" s="12">
        <v>0</v>
      </c>
      <c r="AA5" s="19">
        <f t="shared" ref="AA5:AA9" si="2">W5+10-((X5+Y5)/2)-Z5</f>
        <v>11.6</v>
      </c>
      <c r="AB5" s="3"/>
      <c r="AC5" s="12">
        <v>4</v>
      </c>
      <c r="AD5" s="12">
        <v>1.8</v>
      </c>
      <c r="AE5" s="12">
        <v>2.1</v>
      </c>
      <c r="AF5" s="12">
        <v>0</v>
      </c>
      <c r="AG5" s="21">
        <f t="shared" ref="AG5:AG9" si="3">AC5+10-((AD5+AE5)/2)-AF5</f>
        <v>12.05</v>
      </c>
      <c r="AH5" s="3"/>
      <c r="AI5" s="13">
        <f>O5+U5+AA5+AG5</f>
        <v>46.55</v>
      </c>
      <c r="AJ5" s="3"/>
      <c r="AK5" s="6"/>
      <c r="AL5" s="6"/>
      <c r="AM5" s="28">
        <f>O5</f>
        <v>11.7</v>
      </c>
      <c r="AN5" s="14">
        <f>_xlfn.RANK.EQ(AM5,(AM$5:AM$9),0)</f>
        <v>2</v>
      </c>
      <c r="AO5" s="15">
        <f>IF(AN5&lt;4,AM5,0)</f>
        <v>11.7</v>
      </c>
      <c r="AP5" s="26">
        <f>U5</f>
        <v>11.2</v>
      </c>
      <c r="AQ5" s="16">
        <f t="shared" ref="AQ5:AQ9" si="4">_xlfn.RANK.EQ(AP5,(AP$5:AP$9),0)</f>
        <v>2</v>
      </c>
      <c r="AR5" s="17">
        <f>IF(AQ5&lt;4,AP5,0)</f>
        <v>11.2</v>
      </c>
      <c r="AS5" s="24">
        <f>AA5</f>
        <v>11.6</v>
      </c>
      <c r="AT5" s="18">
        <f t="shared" ref="AT5:AT9" si="5">_xlfn.RANK.EQ(AS5,(AS$5:AS$9),0)</f>
        <v>2</v>
      </c>
      <c r="AU5" s="19">
        <f>IF(AT5&lt;4,AS5,0)</f>
        <v>11.6</v>
      </c>
      <c r="AV5" s="22">
        <f>AG5</f>
        <v>12.05</v>
      </c>
      <c r="AW5" s="20">
        <f t="shared" ref="AW5:AW9" si="6">_xlfn.RANK.EQ(AV5,(AV$5:AV$9),0)</f>
        <v>1</v>
      </c>
      <c r="AX5" s="21">
        <f>IF(AW5&lt;4,AV5,0)</f>
        <v>12.05</v>
      </c>
      <c r="AY5" s="6"/>
      <c r="AZ5" s="6"/>
    </row>
    <row r="6" spans="1:52" x14ac:dyDescent="0.25">
      <c r="A6" s="6">
        <v>202</v>
      </c>
      <c r="B6" s="6" t="s">
        <v>147</v>
      </c>
      <c r="C6" s="6" t="s">
        <v>71</v>
      </c>
      <c r="D6" s="6" t="s">
        <v>157</v>
      </c>
      <c r="E6" s="12">
        <v>2.4</v>
      </c>
      <c r="F6" s="12">
        <v>1.7</v>
      </c>
      <c r="G6" s="12">
        <v>1.5</v>
      </c>
      <c r="H6" s="12">
        <v>0</v>
      </c>
      <c r="I6" s="15">
        <f>E6+10-((F6+G6)/2)-H6</f>
        <v>10.8</v>
      </c>
      <c r="J6" s="12">
        <v>0</v>
      </c>
      <c r="K6" s="12">
        <v>0</v>
      </c>
      <c r="L6" s="12">
        <v>0</v>
      </c>
      <c r="M6" s="12">
        <v>0</v>
      </c>
      <c r="N6" s="15">
        <f t="shared" si="0"/>
        <v>10</v>
      </c>
      <c r="O6" s="15">
        <f>IF(I6&gt;N6,I6,N6)</f>
        <v>10.8</v>
      </c>
      <c r="P6" s="3"/>
      <c r="Q6" s="12">
        <v>3.2</v>
      </c>
      <c r="R6" s="12">
        <v>2.8</v>
      </c>
      <c r="S6" s="12">
        <v>2.6</v>
      </c>
      <c r="T6" s="12">
        <v>0</v>
      </c>
      <c r="U6" s="17">
        <f t="shared" si="1"/>
        <v>10.5</v>
      </c>
      <c r="V6" s="3"/>
      <c r="W6" s="12">
        <v>3.2</v>
      </c>
      <c r="X6" s="12">
        <v>1.6</v>
      </c>
      <c r="Y6" s="12">
        <v>1.7</v>
      </c>
      <c r="Z6" s="12">
        <v>0</v>
      </c>
      <c r="AA6" s="19">
        <f t="shared" si="2"/>
        <v>11.549999999999999</v>
      </c>
      <c r="AB6" s="3"/>
      <c r="AC6" s="12">
        <v>3.8</v>
      </c>
      <c r="AD6" s="12">
        <v>2.1</v>
      </c>
      <c r="AE6" s="12">
        <v>2.2999999999999998</v>
      </c>
      <c r="AF6" s="12">
        <v>0</v>
      </c>
      <c r="AG6" s="21">
        <f t="shared" si="3"/>
        <v>11.600000000000001</v>
      </c>
      <c r="AH6" s="3"/>
      <c r="AI6" s="13">
        <f>O6+U6+AA6+AG6</f>
        <v>44.45</v>
      </c>
      <c r="AJ6" s="3"/>
      <c r="AK6" s="6"/>
      <c r="AL6" s="6"/>
      <c r="AM6" s="28">
        <f>O6</f>
        <v>10.8</v>
      </c>
      <c r="AN6" s="14">
        <f t="shared" ref="AN6:AN9" si="7">_xlfn.RANK.EQ(AM6,(AM$5:AM$9),0)</f>
        <v>4</v>
      </c>
      <c r="AO6" s="15">
        <f t="shared" ref="AO6:AO9" si="8">IF(AN6&lt;4,AM6,0)</f>
        <v>0</v>
      </c>
      <c r="AP6" s="26">
        <f>U6</f>
        <v>10.5</v>
      </c>
      <c r="AQ6" s="16">
        <f t="shared" si="4"/>
        <v>4</v>
      </c>
      <c r="AR6" s="17">
        <f t="shared" ref="AR6:AR9" si="9">IF(AQ6&lt;4,AP6,0)</f>
        <v>0</v>
      </c>
      <c r="AS6" s="24">
        <f>AA6</f>
        <v>11.549999999999999</v>
      </c>
      <c r="AT6" s="18">
        <f t="shared" si="5"/>
        <v>3</v>
      </c>
      <c r="AU6" s="19">
        <f t="shared" ref="AU6:AU9" si="10">IF(AT6&lt;4,AS6,0)</f>
        <v>11.549999999999999</v>
      </c>
      <c r="AV6" s="22">
        <f>AG6</f>
        <v>11.600000000000001</v>
      </c>
      <c r="AW6" s="20">
        <f t="shared" si="6"/>
        <v>3</v>
      </c>
      <c r="AX6" s="21">
        <f t="shared" ref="AX6:AX9" si="11">IF(AW6&lt;4,AV6,0)</f>
        <v>11.600000000000001</v>
      </c>
      <c r="AY6" s="6"/>
      <c r="AZ6" s="6"/>
    </row>
    <row r="7" spans="1:52" x14ac:dyDescent="0.25">
      <c r="A7" s="6">
        <v>203</v>
      </c>
      <c r="B7" s="6" t="s">
        <v>148</v>
      </c>
      <c r="C7" s="6" t="s">
        <v>71</v>
      </c>
      <c r="D7" s="6" t="s">
        <v>157</v>
      </c>
      <c r="E7" s="12">
        <v>3.2</v>
      </c>
      <c r="F7" s="12">
        <v>1.9</v>
      </c>
      <c r="G7" s="12">
        <v>1.8</v>
      </c>
      <c r="H7" s="12">
        <v>0</v>
      </c>
      <c r="I7" s="15">
        <f>E7+10-((F7+G7)/2)-H7</f>
        <v>11.35</v>
      </c>
      <c r="J7" s="12">
        <v>0</v>
      </c>
      <c r="K7" s="12">
        <v>0</v>
      </c>
      <c r="L7" s="12">
        <v>0</v>
      </c>
      <c r="M7" s="12">
        <v>0</v>
      </c>
      <c r="N7" s="15">
        <f t="shared" si="0"/>
        <v>10</v>
      </c>
      <c r="O7" s="15">
        <f>IF(I7&gt;N7,I7,N7)</f>
        <v>11.35</v>
      </c>
      <c r="P7" s="3"/>
      <c r="Q7" s="12">
        <v>3.2</v>
      </c>
      <c r="R7" s="12">
        <v>2.2999999999999998</v>
      </c>
      <c r="S7" s="12">
        <v>2.4</v>
      </c>
      <c r="T7" s="12">
        <v>0</v>
      </c>
      <c r="U7" s="17">
        <f t="shared" si="1"/>
        <v>10.85</v>
      </c>
      <c r="V7" s="3"/>
      <c r="W7" s="12">
        <v>3.7</v>
      </c>
      <c r="X7" s="12">
        <v>1.8</v>
      </c>
      <c r="Y7" s="12">
        <v>1.9</v>
      </c>
      <c r="Z7" s="12">
        <v>0</v>
      </c>
      <c r="AA7" s="19">
        <f t="shared" si="2"/>
        <v>11.85</v>
      </c>
      <c r="AB7" s="3"/>
      <c r="AC7" s="12">
        <v>3.9</v>
      </c>
      <c r="AD7" s="12">
        <v>2.2999999999999998</v>
      </c>
      <c r="AE7" s="12">
        <v>2.2000000000000002</v>
      </c>
      <c r="AF7" s="12">
        <v>0</v>
      </c>
      <c r="AG7" s="21">
        <f t="shared" si="3"/>
        <v>11.65</v>
      </c>
      <c r="AH7" s="3"/>
      <c r="AI7" s="13">
        <f>O7+U7+AA7+AG7</f>
        <v>45.699999999999996</v>
      </c>
      <c r="AJ7" s="3"/>
      <c r="AK7" s="6"/>
      <c r="AL7" s="6"/>
      <c r="AM7" s="28">
        <f>O7</f>
        <v>11.35</v>
      </c>
      <c r="AN7" s="14">
        <f t="shared" si="7"/>
        <v>3</v>
      </c>
      <c r="AO7" s="15">
        <f t="shared" si="8"/>
        <v>11.35</v>
      </c>
      <c r="AP7" s="26">
        <f>U7</f>
        <v>10.85</v>
      </c>
      <c r="AQ7" s="16">
        <f t="shared" si="4"/>
        <v>3</v>
      </c>
      <c r="AR7" s="17">
        <f t="shared" si="9"/>
        <v>10.85</v>
      </c>
      <c r="AS7" s="24">
        <f>AA7</f>
        <v>11.85</v>
      </c>
      <c r="AT7" s="18">
        <f t="shared" si="5"/>
        <v>1</v>
      </c>
      <c r="AU7" s="19">
        <f t="shared" si="10"/>
        <v>11.85</v>
      </c>
      <c r="AV7" s="22">
        <f>AG7</f>
        <v>11.65</v>
      </c>
      <c r="AW7" s="20">
        <f t="shared" si="6"/>
        <v>2</v>
      </c>
      <c r="AX7" s="21">
        <f t="shared" si="11"/>
        <v>11.65</v>
      </c>
      <c r="AY7" s="6"/>
      <c r="AZ7" s="6"/>
    </row>
    <row r="8" spans="1:52" x14ac:dyDescent="0.25">
      <c r="A8" s="6">
        <v>204</v>
      </c>
      <c r="B8" s="6" t="s">
        <v>149</v>
      </c>
      <c r="C8" s="6" t="s">
        <v>71</v>
      </c>
      <c r="D8" s="6" t="s">
        <v>157</v>
      </c>
      <c r="E8" s="12">
        <v>3.4</v>
      </c>
      <c r="F8" s="12">
        <v>1.7</v>
      </c>
      <c r="G8" s="12">
        <v>1.5</v>
      </c>
      <c r="H8" s="12">
        <v>0</v>
      </c>
      <c r="I8" s="15">
        <f>E8+10-((F8+G8)/2)-H8</f>
        <v>11.8</v>
      </c>
      <c r="J8" s="12">
        <v>0</v>
      </c>
      <c r="K8" s="12">
        <v>0</v>
      </c>
      <c r="L8" s="12">
        <v>0</v>
      </c>
      <c r="M8" s="12">
        <v>0</v>
      </c>
      <c r="N8" s="15">
        <f t="shared" si="0"/>
        <v>10</v>
      </c>
      <c r="O8" s="15">
        <f>IF(I8&gt;N8,I8,N8)</f>
        <v>11.8</v>
      </c>
      <c r="P8" s="3"/>
      <c r="Q8" s="12">
        <v>3.1</v>
      </c>
      <c r="R8" s="12">
        <v>2.7</v>
      </c>
      <c r="S8" s="12">
        <v>2.5</v>
      </c>
      <c r="T8" s="12">
        <v>0</v>
      </c>
      <c r="U8" s="17">
        <f t="shared" si="1"/>
        <v>10.5</v>
      </c>
      <c r="V8" s="3"/>
      <c r="W8" s="12">
        <v>2.9</v>
      </c>
      <c r="X8" s="12">
        <v>2.5</v>
      </c>
      <c r="Y8" s="12">
        <v>2.5</v>
      </c>
      <c r="Z8" s="12">
        <v>0</v>
      </c>
      <c r="AA8" s="19">
        <f t="shared" si="2"/>
        <v>10.4</v>
      </c>
      <c r="AB8" s="3"/>
      <c r="AC8" s="12">
        <v>3.9</v>
      </c>
      <c r="AD8" s="12">
        <v>2.6</v>
      </c>
      <c r="AE8" s="12">
        <v>2.6</v>
      </c>
      <c r="AF8" s="12">
        <v>0</v>
      </c>
      <c r="AG8" s="21">
        <f t="shared" si="3"/>
        <v>11.3</v>
      </c>
      <c r="AH8" s="3"/>
      <c r="AI8" s="13">
        <f>O8+U8+AA8+AG8</f>
        <v>44</v>
      </c>
      <c r="AJ8" s="3"/>
      <c r="AK8" s="6"/>
      <c r="AL8" s="6"/>
      <c r="AM8" s="28">
        <f>O8</f>
        <v>11.8</v>
      </c>
      <c r="AN8" s="14">
        <f t="shared" si="7"/>
        <v>1</v>
      </c>
      <c r="AO8" s="15">
        <f t="shared" si="8"/>
        <v>11.8</v>
      </c>
      <c r="AP8" s="26">
        <f>U8</f>
        <v>10.5</v>
      </c>
      <c r="AQ8" s="16">
        <f t="shared" si="4"/>
        <v>4</v>
      </c>
      <c r="AR8" s="17">
        <f t="shared" si="9"/>
        <v>0</v>
      </c>
      <c r="AS8" s="24">
        <f>AA8</f>
        <v>10.4</v>
      </c>
      <c r="AT8" s="18">
        <f t="shared" si="5"/>
        <v>4</v>
      </c>
      <c r="AU8" s="19">
        <f t="shared" si="10"/>
        <v>0</v>
      </c>
      <c r="AV8" s="22">
        <f>AG8</f>
        <v>11.3</v>
      </c>
      <c r="AW8" s="20">
        <f t="shared" si="6"/>
        <v>4</v>
      </c>
      <c r="AX8" s="21">
        <f t="shared" si="11"/>
        <v>0</v>
      </c>
      <c r="AY8" s="6"/>
      <c r="AZ8" s="6"/>
    </row>
    <row r="9" spans="1:52" x14ac:dyDescent="0.25">
      <c r="A9" s="6">
        <v>205</v>
      </c>
      <c r="B9" s="6" t="s">
        <v>150</v>
      </c>
      <c r="C9" s="6" t="s">
        <v>71</v>
      </c>
      <c r="D9" s="6" t="s">
        <v>157</v>
      </c>
      <c r="E9" s="12">
        <v>0</v>
      </c>
      <c r="F9" s="12">
        <v>0</v>
      </c>
      <c r="G9" s="12">
        <v>0</v>
      </c>
      <c r="H9" s="12">
        <v>0</v>
      </c>
      <c r="I9" s="15">
        <f>E9+10-((F9+G9)/2)-H9</f>
        <v>10</v>
      </c>
      <c r="J9" s="12">
        <v>0</v>
      </c>
      <c r="K9" s="12">
        <v>0</v>
      </c>
      <c r="L9" s="12">
        <v>0</v>
      </c>
      <c r="M9" s="12">
        <v>0</v>
      </c>
      <c r="N9" s="15">
        <f t="shared" si="0"/>
        <v>10</v>
      </c>
      <c r="O9" s="15">
        <f>IF(I9&gt;N9,I9,N9)</f>
        <v>10</v>
      </c>
      <c r="P9" s="3"/>
      <c r="Q9" s="12">
        <v>3.2</v>
      </c>
      <c r="R9" s="12">
        <v>1.6</v>
      </c>
      <c r="S9" s="12">
        <v>1.4</v>
      </c>
      <c r="T9" s="12">
        <v>0</v>
      </c>
      <c r="U9" s="17">
        <f t="shared" si="1"/>
        <v>11.7</v>
      </c>
      <c r="V9" s="3"/>
      <c r="W9" s="12">
        <v>0</v>
      </c>
      <c r="X9" s="12">
        <v>0</v>
      </c>
      <c r="Y9" s="12">
        <v>0</v>
      </c>
      <c r="Z9" s="12">
        <v>0</v>
      </c>
      <c r="AA9" s="19">
        <f t="shared" si="2"/>
        <v>10</v>
      </c>
      <c r="AB9" s="3"/>
      <c r="AC9" s="12">
        <v>0</v>
      </c>
      <c r="AD9" s="12">
        <v>0</v>
      </c>
      <c r="AE9" s="12">
        <v>0</v>
      </c>
      <c r="AF9" s="12">
        <v>0</v>
      </c>
      <c r="AG9" s="21">
        <f t="shared" si="3"/>
        <v>10</v>
      </c>
      <c r="AH9" s="3"/>
      <c r="AI9" s="13">
        <f>O9+U9+AA9+AG9</f>
        <v>41.7</v>
      </c>
      <c r="AJ9" s="3"/>
      <c r="AK9" s="6"/>
      <c r="AL9" s="6"/>
      <c r="AM9" s="28">
        <f>O9</f>
        <v>10</v>
      </c>
      <c r="AN9" s="14">
        <f t="shared" si="7"/>
        <v>5</v>
      </c>
      <c r="AO9" s="15">
        <f t="shared" si="8"/>
        <v>0</v>
      </c>
      <c r="AP9" s="26">
        <f>U9</f>
        <v>11.7</v>
      </c>
      <c r="AQ9" s="16">
        <f t="shared" si="4"/>
        <v>1</v>
      </c>
      <c r="AR9" s="17">
        <f t="shared" si="9"/>
        <v>11.7</v>
      </c>
      <c r="AS9" s="24">
        <f>AA9</f>
        <v>10</v>
      </c>
      <c r="AT9" s="18">
        <f t="shared" si="5"/>
        <v>5</v>
      </c>
      <c r="AU9" s="19">
        <f t="shared" si="10"/>
        <v>0</v>
      </c>
      <c r="AV9" s="22">
        <f>AG9</f>
        <v>10</v>
      </c>
      <c r="AW9" s="20">
        <f t="shared" si="6"/>
        <v>5</v>
      </c>
      <c r="AX9" s="21">
        <f t="shared" si="11"/>
        <v>0</v>
      </c>
      <c r="AY9" s="6"/>
      <c r="AZ9" s="6"/>
    </row>
    <row r="10" spans="1:52" x14ac:dyDescent="0.25">
      <c r="A10" s="6"/>
      <c r="B10" s="32"/>
      <c r="C10" s="6"/>
      <c r="D10" s="6"/>
      <c r="E10" s="86" t="s">
        <v>95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91" t="s">
        <v>96</v>
      </c>
      <c r="R10" s="91"/>
      <c r="S10" s="91"/>
      <c r="T10" s="91"/>
      <c r="U10" s="91"/>
      <c r="V10" s="91"/>
      <c r="W10" s="87" t="s">
        <v>97</v>
      </c>
      <c r="X10" s="87"/>
      <c r="Y10" s="87"/>
      <c r="Z10" s="87"/>
      <c r="AA10" s="87"/>
      <c r="AB10" s="87"/>
      <c r="AC10" s="85" t="s">
        <v>98</v>
      </c>
      <c r="AD10" s="85"/>
      <c r="AE10" s="85"/>
      <c r="AF10" s="85"/>
      <c r="AG10" s="85"/>
      <c r="AH10" s="85"/>
      <c r="AI10" s="77" t="s">
        <v>277</v>
      </c>
      <c r="AJ10" s="77"/>
      <c r="AK10" s="6"/>
      <c r="AL10" s="6"/>
      <c r="AM10" s="29"/>
      <c r="AN10" s="29"/>
      <c r="AO10" s="28">
        <f>SUM(AO5:AO9)</f>
        <v>34.849999999999994</v>
      </c>
      <c r="AP10" s="27"/>
      <c r="AQ10" s="27"/>
      <c r="AR10" s="26">
        <f>SUM(AR5:AR9)</f>
        <v>33.75</v>
      </c>
      <c r="AS10" s="25"/>
      <c r="AT10" s="25"/>
      <c r="AU10" s="24">
        <f>SUM(AU5:AU9)</f>
        <v>35</v>
      </c>
      <c r="AV10" s="23"/>
      <c r="AW10" s="23"/>
      <c r="AX10" s="22">
        <f>SUM(AX5:AX9)</f>
        <v>35.300000000000004</v>
      </c>
      <c r="AY10" s="13">
        <f>SUM(AO10:AX10)</f>
        <v>138.9</v>
      </c>
      <c r="AZ10" s="3">
        <f>_xlfn.RANK.EQ(AY10,(AY$10:AY$36),0)</f>
        <v>1</v>
      </c>
    </row>
    <row r="11" spans="1:52" x14ac:dyDescent="0.25">
      <c r="A11" s="6"/>
      <c r="B11" s="32" t="s">
        <v>152</v>
      </c>
      <c r="C11" s="6"/>
      <c r="D11" s="6"/>
      <c r="E11" s="3" t="s">
        <v>270</v>
      </c>
      <c r="F11" s="3" t="s">
        <v>271</v>
      </c>
      <c r="G11" s="3" t="s">
        <v>247</v>
      </c>
      <c r="H11" s="3" t="s">
        <v>272</v>
      </c>
      <c r="I11" s="14" t="s">
        <v>275</v>
      </c>
      <c r="J11" s="3" t="s">
        <v>270</v>
      </c>
      <c r="K11" s="3" t="s">
        <v>271</v>
      </c>
      <c r="L11" s="3" t="s">
        <v>247</v>
      </c>
      <c r="M11" s="3" t="s">
        <v>272</v>
      </c>
      <c r="N11" s="14" t="s">
        <v>276</v>
      </c>
      <c r="O11" s="14" t="s">
        <v>95</v>
      </c>
      <c r="P11" s="14" t="s">
        <v>267</v>
      </c>
      <c r="Q11" s="3" t="s">
        <v>270</v>
      </c>
      <c r="R11" s="3" t="s">
        <v>271</v>
      </c>
      <c r="S11" s="3" t="s">
        <v>247</v>
      </c>
      <c r="T11" s="3" t="s">
        <v>272</v>
      </c>
      <c r="U11" s="16" t="s">
        <v>96</v>
      </c>
      <c r="V11" s="16" t="s">
        <v>267</v>
      </c>
      <c r="W11" s="3" t="s">
        <v>270</v>
      </c>
      <c r="X11" s="3" t="s">
        <v>271</v>
      </c>
      <c r="Y11" s="3" t="s">
        <v>247</v>
      </c>
      <c r="Z11" s="3" t="s">
        <v>272</v>
      </c>
      <c r="AA11" s="18" t="s">
        <v>97</v>
      </c>
      <c r="AB11" s="18" t="s">
        <v>267</v>
      </c>
      <c r="AC11" s="3" t="s">
        <v>270</v>
      </c>
      <c r="AD11" s="3" t="s">
        <v>271</v>
      </c>
      <c r="AE11" s="3" t="s">
        <v>247</v>
      </c>
      <c r="AF11" s="3" t="s">
        <v>272</v>
      </c>
      <c r="AG11" s="20" t="s">
        <v>273</v>
      </c>
      <c r="AH11" s="20" t="s">
        <v>267</v>
      </c>
      <c r="AI11" s="3" t="s">
        <v>274</v>
      </c>
      <c r="AJ11" s="3" t="s">
        <v>267</v>
      </c>
      <c r="AK11" s="6"/>
      <c r="AL11" s="6"/>
      <c r="AM11" s="92" t="s">
        <v>152</v>
      </c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</row>
    <row r="12" spans="1:52" x14ac:dyDescent="0.25">
      <c r="A12" s="6">
        <v>206</v>
      </c>
      <c r="B12" s="6" t="s">
        <v>153</v>
      </c>
      <c r="C12" s="6" t="s">
        <v>71</v>
      </c>
      <c r="D12" s="6" t="s">
        <v>157</v>
      </c>
      <c r="E12" s="12">
        <v>2.4</v>
      </c>
      <c r="F12" s="12">
        <v>1.4</v>
      </c>
      <c r="G12" s="12">
        <v>1.4</v>
      </c>
      <c r="H12" s="12">
        <v>0</v>
      </c>
      <c r="I12" s="15">
        <f>E12+10-((F12+G12)/2)-H12</f>
        <v>11</v>
      </c>
      <c r="J12" s="12">
        <v>0</v>
      </c>
      <c r="K12" s="12">
        <v>0</v>
      </c>
      <c r="L12" s="12">
        <v>0</v>
      </c>
      <c r="M12" s="12">
        <v>0</v>
      </c>
      <c r="N12" s="15">
        <f t="shared" ref="N12:N15" si="12">J12+10-((K12+L12)/2)-M12</f>
        <v>10</v>
      </c>
      <c r="O12" s="15">
        <f>IF(I12&gt;N12,I12,N12)</f>
        <v>11</v>
      </c>
      <c r="P12" s="3"/>
      <c r="Q12" s="12">
        <v>3.1</v>
      </c>
      <c r="R12" s="12">
        <v>2.5</v>
      </c>
      <c r="S12" s="12">
        <v>2</v>
      </c>
      <c r="T12" s="12">
        <v>0</v>
      </c>
      <c r="U12" s="17">
        <f t="shared" ref="U12:U15" si="13">Q12+10-((R12+S12)/2)-T12</f>
        <v>10.85</v>
      </c>
      <c r="V12" s="3"/>
      <c r="W12" s="12">
        <v>3.3</v>
      </c>
      <c r="X12" s="12">
        <v>2.2000000000000002</v>
      </c>
      <c r="Y12" s="12">
        <v>2.2999999999999998</v>
      </c>
      <c r="Z12" s="12">
        <v>0</v>
      </c>
      <c r="AA12" s="19">
        <f t="shared" ref="AA12:AA15" si="14">W12+10-((X12+Y12)/2)-Z12</f>
        <v>11.05</v>
      </c>
      <c r="AB12" s="3"/>
      <c r="AC12" s="12">
        <v>3.2</v>
      </c>
      <c r="AD12" s="12">
        <v>2.4</v>
      </c>
      <c r="AE12" s="12">
        <v>2.5</v>
      </c>
      <c r="AF12" s="12">
        <v>0</v>
      </c>
      <c r="AG12" s="21">
        <f t="shared" ref="AG12:AG15" si="15">AC12+10-((AD12+AE12)/2)-AF12</f>
        <v>10.75</v>
      </c>
      <c r="AH12" s="3"/>
      <c r="AI12" s="13">
        <f>O12+U12+AA12+AG12</f>
        <v>43.650000000000006</v>
      </c>
      <c r="AJ12" s="3"/>
      <c r="AK12" s="6"/>
      <c r="AL12" s="6"/>
      <c r="AM12" s="28">
        <f>O12</f>
        <v>11</v>
      </c>
      <c r="AN12" s="14">
        <f>_xlfn.RANK.EQ(AM12,(AM$12:AM$15),0)</f>
        <v>3</v>
      </c>
      <c r="AO12" s="15">
        <f t="shared" ref="AO12:AO15" si="16">IF(AN12&lt;4,AM12,0)</f>
        <v>11</v>
      </c>
      <c r="AP12" s="26">
        <f>U12</f>
        <v>10.85</v>
      </c>
      <c r="AQ12" s="16">
        <f t="shared" ref="AQ12:AQ15" si="17">_xlfn.RANK.EQ(AP12,(AP$12:AP$15),0)</f>
        <v>2</v>
      </c>
      <c r="AR12" s="17">
        <f t="shared" ref="AR12:AR15" si="18">IF(AQ12&lt;4,AP12,0)</f>
        <v>10.85</v>
      </c>
      <c r="AS12" s="24">
        <f>AA12</f>
        <v>11.05</v>
      </c>
      <c r="AT12" s="18">
        <f t="shared" ref="AT12:AT15" si="19">_xlfn.RANK.EQ(AS12,(AS$12:AS$15),0)</f>
        <v>1</v>
      </c>
      <c r="AU12" s="19">
        <f t="shared" ref="AU12:AU15" si="20">IF(AT12&lt;4,AS12,0)</f>
        <v>11.05</v>
      </c>
      <c r="AV12" s="22">
        <f>AG12</f>
        <v>10.75</v>
      </c>
      <c r="AW12" s="20">
        <f t="shared" ref="AW12:AW15" si="21">_xlfn.RANK.EQ(AV12,(AV$12:AV$15),0)</f>
        <v>4</v>
      </c>
      <c r="AX12" s="21">
        <f t="shared" ref="AX12:AX15" si="22">IF(AW12&lt;4,AV12,0)</f>
        <v>0</v>
      </c>
      <c r="AY12" s="6"/>
      <c r="AZ12" s="6"/>
    </row>
    <row r="13" spans="1:52" x14ac:dyDescent="0.25">
      <c r="A13" s="6">
        <v>207</v>
      </c>
      <c r="B13" s="6" t="s">
        <v>154</v>
      </c>
      <c r="C13" s="6" t="s">
        <v>71</v>
      </c>
      <c r="D13" s="6" t="s">
        <v>157</v>
      </c>
      <c r="E13" s="12">
        <v>2.4</v>
      </c>
      <c r="F13" s="12">
        <v>1.1000000000000001</v>
      </c>
      <c r="G13" s="12">
        <v>1.1000000000000001</v>
      </c>
      <c r="H13" s="12">
        <v>0</v>
      </c>
      <c r="I13" s="15">
        <f>E13+10-((F13+G13)/2)-H13</f>
        <v>11.3</v>
      </c>
      <c r="J13" s="12">
        <v>0</v>
      </c>
      <c r="K13" s="12">
        <v>0</v>
      </c>
      <c r="L13" s="12">
        <v>0</v>
      </c>
      <c r="M13" s="12">
        <v>0</v>
      </c>
      <c r="N13" s="15">
        <f t="shared" si="12"/>
        <v>10</v>
      </c>
      <c r="O13" s="15">
        <f>IF(I13&gt;N13,I13,N13)</f>
        <v>11.3</v>
      </c>
      <c r="P13" s="3"/>
      <c r="Q13" s="12">
        <v>3.1</v>
      </c>
      <c r="R13" s="12">
        <v>2.4</v>
      </c>
      <c r="S13" s="12">
        <v>2.2000000000000002</v>
      </c>
      <c r="T13" s="12">
        <v>0</v>
      </c>
      <c r="U13" s="17">
        <f t="shared" si="13"/>
        <v>10.8</v>
      </c>
      <c r="V13" s="3"/>
      <c r="W13" s="12">
        <v>3.1</v>
      </c>
      <c r="X13" s="12">
        <v>2.4</v>
      </c>
      <c r="Y13" s="12">
        <v>2.6</v>
      </c>
      <c r="Z13" s="12">
        <v>0</v>
      </c>
      <c r="AA13" s="19">
        <f t="shared" si="14"/>
        <v>10.6</v>
      </c>
      <c r="AB13" s="3"/>
      <c r="AC13" s="12">
        <v>2.5</v>
      </c>
      <c r="AD13" s="12">
        <v>1.9</v>
      </c>
      <c r="AE13" s="12">
        <v>1.5</v>
      </c>
      <c r="AF13" s="12">
        <v>0</v>
      </c>
      <c r="AG13" s="21">
        <f t="shared" si="15"/>
        <v>10.8</v>
      </c>
      <c r="AH13" s="3"/>
      <c r="AI13" s="13">
        <f>O13+U13+AA13+AG13</f>
        <v>43.5</v>
      </c>
      <c r="AJ13" s="3"/>
      <c r="AK13" s="6"/>
      <c r="AL13" s="6"/>
      <c r="AM13" s="28">
        <f>O13</f>
        <v>11.3</v>
      </c>
      <c r="AN13" s="14">
        <f t="shared" ref="AN13:AN15" si="23">_xlfn.RANK.EQ(AM13,(AM$12:AM$15),0)</f>
        <v>2</v>
      </c>
      <c r="AO13" s="15">
        <f t="shared" si="16"/>
        <v>11.3</v>
      </c>
      <c r="AP13" s="26">
        <f>U13</f>
        <v>10.8</v>
      </c>
      <c r="AQ13" s="16">
        <f t="shared" si="17"/>
        <v>3</v>
      </c>
      <c r="AR13" s="17">
        <f t="shared" si="18"/>
        <v>10.8</v>
      </c>
      <c r="AS13" s="24">
        <f>AA13</f>
        <v>10.6</v>
      </c>
      <c r="AT13" s="18">
        <f t="shared" si="19"/>
        <v>2</v>
      </c>
      <c r="AU13" s="19">
        <f t="shared" si="20"/>
        <v>10.6</v>
      </c>
      <c r="AV13" s="22">
        <f>AG13</f>
        <v>10.8</v>
      </c>
      <c r="AW13" s="20">
        <f t="shared" si="21"/>
        <v>3</v>
      </c>
      <c r="AX13" s="21">
        <f t="shared" si="22"/>
        <v>10.8</v>
      </c>
      <c r="AY13" s="6"/>
      <c r="AZ13" s="6"/>
    </row>
    <row r="14" spans="1:52" x14ac:dyDescent="0.25">
      <c r="A14" s="6">
        <v>208</v>
      </c>
      <c r="B14" s="6" t="s">
        <v>155</v>
      </c>
      <c r="C14" s="6" t="s">
        <v>71</v>
      </c>
      <c r="D14" s="6" t="s">
        <v>157</v>
      </c>
      <c r="E14" s="12">
        <v>2.4</v>
      </c>
      <c r="F14" s="12">
        <v>0.6</v>
      </c>
      <c r="G14" s="12">
        <v>0.8</v>
      </c>
      <c r="H14" s="12">
        <v>0</v>
      </c>
      <c r="I14" s="15">
        <f>E14+10-((F14+G14)/2)-H14</f>
        <v>11.700000000000001</v>
      </c>
      <c r="J14" s="12">
        <v>0</v>
      </c>
      <c r="K14" s="12">
        <v>0</v>
      </c>
      <c r="L14" s="12">
        <v>0</v>
      </c>
      <c r="M14" s="12">
        <v>0</v>
      </c>
      <c r="N14" s="15">
        <f t="shared" si="12"/>
        <v>10</v>
      </c>
      <c r="O14" s="15">
        <f>IF(I14&gt;N14,I14,N14)</f>
        <v>11.700000000000001</v>
      </c>
      <c r="P14" s="3"/>
      <c r="Q14" s="12">
        <v>3.4</v>
      </c>
      <c r="R14" s="12">
        <v>2</v>
      </c>
      <c r="S14" s="12">
        <v>2.1</v>
      </c>
      <c r="T14" s="12">
        <v>0</v>
      </c>
      <c r="U14" s="17">
        <f t="shared" si="13"/>
        <v>11.350000000000001</v>
      </c>
      <c r="V14" s="3"/>
      <c r="W14" s="12">
        <v>2.1</v>
      </c>
      <c r="X14" s="12">
        <v>3.8</v>
      </c>
      <c r="Y14" s="12">
        <v>3.6</v>
      </c>
      <c r="Z14" s="12">
        <v>0</v>
      </c>
      <c r="AA14" s="19">
        <f t="shared" si="14"/>
        <v>8.3999999999999986</v>
      </c>
      <c r="AB14" s="3"/>
      <c r="AC14" s="12">
        <v>3.8</v>
      </c>
      <c r="AD14" s="12">
        <v>2.2999999999999998</v>
      </c>
      <c r="AE14" s="12">
        <v>2.5</v>
      </c>
      <c r="AF14" s="12">
        <v>0</v>
      </c>
      <c r="AG14" s="21">
        <f t="shared" si="15"/>
        <v>11.4</v>
      </c>
      <c r="AH14" s="3"/>
      <c r="AI14" s="13">
        <f>O14+U14+AA14+AG14</f>
        <v>42.85</v>
      </c>
      <c r="AJ14" s="3"/>
      <c r="AK14" s="6"/>
      <c r="AL14" s="6"/>
      <c r="AM14" s="28">
        <f>O14</f>
        <v>11.700000000000001</v>
      </c>
      <c r="AN14" s="14">
        <f t="shared" si="23"/>
        <v>1</v>
      </c>
      <c r="AO14" s="15">
        <f t="shared" si="16"/>
        <v>11.700000000000001</v>
      </c>
      <c r="AP14" s="26">
        <f>U14</f>
        <v>11.350000000000001</v>
      </c>
      <c r="AQ14" s="16">
        <f t="shared" si="17"/>
        <v>1</v>
      </c>
      <c r="AR14" s="17">
        <f t="shared" si="18"/>
        <v>11.350000000000001</v>
      </c>
      <c r="AS14" s="24">
        <f>AA14</f>
        <v>8.3999999999999986</v>
      </c>
      <c r="AT14" s="18">
        <f t="shared" si="19"/>
        <v>4</v>
      </c>
      <c r="AU14" s="19">
        <f t="shared" si="20"/>
        <v>0</v>
      </c>
      <c r="AV14" s="22">
        <f>AG14</f>
        <v>11.4</v>
      </c>
      <c r="AW14" s="20">
        <f t="shared" si="21"/>
        <v>1</v>
      </c>
      <c r="AX14" s="21">
        <f t="shared" si="22"/>
        <v>11.4</v>
      </c>
      <c r="AY14" s="6"/>
      <c r="AZ14" s="6"/>
    </row>
    <row r="15" spans="1:52" x14ac:dyDescent="0.25">
      <c r="A15" s="6">
        <v>209</v>
      </c>
      <c r="B15" s="6" t="s">
        <v>156</v>
      </c>
      <c r="C15" s="6" t="s">
        <v>71</v>
      </c>
      <c r="D15" s="6" t="s">
        <v>157</v>
      </c>
      <c r="E15" s="12">
        <v>2.4</v>
      </c>
      <c r="F15" s="12">
        <v>1.8</v>
      </c>
      <c r="G15" s="12">
        <v>2</v>
      </c>
      <c r="H15" s="12">
        <v>0</v>
      </c>
      <c r="I15" s="15">
        <f>E15+10-((F15+G15)/2)-H15</f>
        <v>10.5</v>
      </c>
      <c r="J15" s="12">
        <v>0</v>
      </c>
      <c r="K15" s="12">
        <v>0</v>
      </c>
      <c r="L15" s="12">
        <v>0</v>
      </c>
      <c r="M15" s="12">
        <v>0</v>
      </c>
      <c r="N15" s="15">
        <f t="shared" si="12"/>
        <v>10</v>
      </c>
      <c r="O15" s="15">
        <f>IF(I15&gt;N15,I15,N15)</f>
        <v>10.5</v>
      </c>
      <c r="P15" s="3"/>
      <c r="Q15" s="12">
        <v>3</v>
      </c>
      <c r="R15" s="12">
        <v>2.6</v>
      </c>
      <c r="S15" s="12">
        <v>2.4</v>
      </c>
      <c r="T15" s="12">
        <v>0</v>
      </c>
      <c r="U15" s="17">
        <f t="shared" si="13"/>
        <v>10.5</v>
      </c>
      <c r="V15" s="3"/>
      <c r="W15" s="12">
        <v>3.2</v>
      </c>
      <c r="X15" s="12">
        <v>2.9</v>
      </c>
      <c r="Y15" s="12">
        <v>3.1</v>
      </c>
      <c r="Z15" s="12">
        <v>0</v>
      </c>
      <c r="AA15" s="19">
        <f t="shared" si="14"/>
        <v>10.199999999999999</v>
      </c>
      <c r="AB15" s="3"/>
      <c r="AC15" s="12">
        <v>3.8</v>
      </c>
      <c r="AD15" s="12">
        <v>2.8</v>
      </c>
      <c r="AE15" s="12">
        <v>2.5</v>
      </c>
      <c r="AF15" s="12">
        <v>0</v>
      </c>
      <c r="AG15" s="21">
        <f t="shared" si="15"/>
        <v>11.15</v>
      </c>
      <c r="AH15" s="3"/>
      <c r="AI15" s="13">
        <f>O15+U15+AA15+AG15</f>
        <v>42.35</v>
      </c>
      <c r="AJ15" s="3"/>
      <c r="AK15" s="6"/>
      <c r="AL15" s="6"/>
      <c r="AM15" s="28">
        <f>O15</f>
        <v>10.5</v>
      </c>
      <c r="AN15" s="14">
        <f t="shared" si="23"/>
        <v>4</v>
      </c>
      <c r="AO15" s="15">
        <f t="shared" si="16"/>
        <v>0</v>
      </c>
      <c r="AP15" s="26">
        <f>U15</f>
        <v>10.5</v>
      </c>
      <c r="AQ15" s="16">
        <f t="shared" si="17"/>
        <v>4</v>
      </c>
      <c r="AR15" s="17">
        <f t="shared" si="18"/>
        <v>0</v>
      </c>
      <c r="AS15" s="24">
        <f>AA15</f>
        <v>10.199999999999999</v>
      </c>
      <c r="AT15" s="18">
        <f t="shared" si="19"/>
        <v>3</v>
      </c>
      <c r="AU15" s="19">
        <f t="shared" si="20"/>
        <v>10.199999999999999</v>
      </c>
      <c r="AV15" s="22">
        <f>AG15</f>
        <v>11.15</v>
      </c>
      <c r="AW15" s="20">
        <f t="shared" si="21"/>
        <v>2</v>
      </c>
      <c r="AX15" s="21">
        <f t="shared" si="22"/>
        <v>11.15</v>
      </c>
      <c r="AY15" s="6"/>
      <c r="AZ15" s="6"/>
    </row>
    <row r="16" spans="1:52" x14ac:dyDescent="0.25">
      <c r="A16" s="6"/>
      <c r="B16" s="32"/>
      <c r="C16" s="6"/>
      <c r="D16" s="6"/>
      <c r="E16" s="86" t="s">
        <v>95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91" t="s">
        <v>96</v>
      </c>
      <c r="R16" s="91"/>
      <c r="S16" s="91"/>
      <c r="T16" s="91"/>
      <c r="U16" s="91"/>
      <c r="V16" s="91"/>
      <c r="W16" s="87" t="s">
        <v>97</v>
      </c>
      <c r="X16" s="87"/>
      <c r="Y16" s="87"/>
      <c r="Z16" s="87"/>
      <c r="AA16" s="87"/>
      <c r="AB16" s="87"/>
      <c r="AC16" s="85" t="s">
        <v>98</v>
      </c>
      <c r="AD16" s="85"/>
      <c r="AE16" s="85"/>
      <c r="AF16" s="85"/>
      <c r="AG16" s="85"/>
      <c r="AH16" s="85"/>
      <c r="AI16" s="77" t="s">
        <v>277</v>
      </c>
      <c r="AJ16" s="77"/>
      <c r="AK16" s="6"/>
      <c r="AL16" s="6"/>
      <c r="AM16" s="29"/>
      <c r="AN16" s="29"/>
      <c r="AO16" s="28">
        <f>SUM(AO12:AO15)</f>
        <v>34</v>
      </c>
      <c r="AP16" s="27"/>
      <c r="AQ16" s="27"/>
      <c r="AR16" s="26">
        <f>SUM(AR12:AR15)</f>
        <v>33</v>
      </c>
      <c r="AS16" s="25"/>
      <c r="AT16" s="25"/>
      <c r="AU16" s="24">
        <f>SUM(AU12:AU15)</f>
        <v>31.849999999999998</v>
      </c>
      <c r="AV16" s="23"/>
      <c r="AW16" s="23"/>
      <c r="AX16" s="22">
        <f>SUM(AX12:AX15)</f>
        <v>33.35</v>
      </c>
      <c r="AY16" s="13">
        <f>SUM(AO16:AX16)</f>
        <v>132.19999999999999</v>
      </c>
      <c r="AZ16" s="3">
        <f>_xlfn.RANK.EQ(AY16,(AY$10:AY$36),0)</f>
        <v>2</v>
      </c>
    </row>
    <row r="17" spans="1:52" x14ac:dyDescent="0.25">
      <c r="A17" s="6"/>
      <c r="B17" s="32" t="s">
        <v>234</v>
      </c>
      <c r="C17" s="6"/>
      <c r="D17" s="6"/>
      <c r="E17" s="3" t="s">
        <v>270</v>
      </c>
      <c r="F17" s="3" t="s">
        <v>271</v>
      </c>
      <c r="G17" s="3" t="s">
        <v>247</v>
      </c>
      <c r="H17" s="3" t="s">
        <v>272</v>
      </c>
      <c r="I17" s="14" t="s">
        <v>275</v>
      </c>
      <c r="J17" s="3" t="s">
        <v>270</v>
      </c>
      <c r="K17" s="3" t="s">
        <v>271</v>
      </c>
      <c r="L17" s="3" t="s">
        <v>247</v>
      </c>
      <c r="M17" s="3" t="s">
        <v>272</v>
      </c>
      <c r="N17" s="14" t="s">
        <v>276</v>
      </c>
      <c r="O17" s="14" t="s">
        <v>95</v>
      </c>
      <c r="P17" s="14" t="s">
        <v>267</v>
      </c>
      <c r="Q17" s="3" t="s">
        <v>270</v>
      </c>
      <c r="R17" s="3" t="s">
        <v>271</v>
      </c>
      <c r="S17" s="3" t="s">
        <v>247</v>
      </c>
      <c r="T17" s="3" t="s">
        <v>272</v>
      </c>
      <c r="U17" s="16" t="s">
        <v>96</v>
      </c>
      <c r="V17" s="16" t="s">
        <v>267</v>
      </c>
      <c r="W17" s="3" t="s">
        <v>270</v>
      </c>
      <c r="X17" s="3" t="s">
        <v>271</v>
      </c>
      <c r="Y17" s="3" t="s">
        <v>247</v>
      </c>
      <c r="Z17" s="3" t="s">
        <v>272</v>
      </c>
      <c r="AA17" s="18" t="s">
        <v>97</v>
      </c>
      <c r="AB17" s="18" t="s">
        <v>267</v>
      </c>
      <c r="AC17" s="3" t="s">
        <v>270</v>
      </c>
      <c r="AD17" s="3" t="s">
        <v>271</v>
      </c>
      <c r="AE17" s="3" t="s">
        <v>247</v>
      </c>
      <c r="AF17" s="3" t="s">
        <v>272</v>
      </c>
      <c r="AG17" s="20" t="s">
        <v>273</v>
      </c>
      <c r="AH17" s="20" t="s">
        <v>267</v>
      </c>
      <c r="AI17" s="3" t="s">
        <v>274</v>
      </c>
      <c r="AJ17" s="3" t="s">
        <v>267</v>
      </c>
      <c r="AK17" s="6"/>
      <c r="AL17" s="6"/>
      <c r="AM17" s="92" t="s">
        <v>234</v>
      </c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</row>
    <row r="18" spans="1:52" x14ac:dyDescent="0.25">
      <c r="A18" s="6">
        <v>210</v>
      </c>
      <c r="B18" s="6" t="s">
        <v>158</v>
      </c>
      <c r="C18" s="6" t="s">
        <v>57</v>
      </c>
      <c r="D18" s="6" t="s">
        <v>157</v>
      </c>
      <c r="E18" s="12">
        <v>2.4</v>
      </c>
      <c r="F18" s="12">
        <v>1.5</v>
      </c>
      <c r="G18" s="12">
        <v>1.4</v>
      </c>
      <c r="H18" s="12">
        <v>0</v>
      </c>
      <c r="I18" s="15">
        <f>E18+10-((F18+G18)/2)-H18</f>
        <v>10.950000000000001</v>
      </c>
      <c r="J18" s="12">
        <v>0</v>
      </c>
      <c r="K18" s="12">
        <v>0</v>
      </c>
      <c r="L18" s="12">
        <v>0</v>
      </c>
      <c r="M18" s="12">
        <v>0</v>
      </c>
      <c r="N18" s="15">
        <f t="shared" ref="N18:N22" si="24">J18+10-((K18+L18)/2)-M18</f>
        <v>10</v>
      </c>
      <c r="O18" s="15">
        <f>IF(I18&gt;N18,I18,N18)</f>
        <v>10.950000000000001</v>
      </c>
      <c r="P18" s="3"/>
      <c r="Q18" s="12">
        <v>2.9</v>
      </c>
      <c r="R18" s="12">
        <v>2.7</v>
      </c>
      <c r="S18" s="12">
        <v>1.9</v>
      </c>
      <c r="T18" s="12">
        <v>0</v>
      </c>
      <c r="U18" s="17">
        <f t="shared" ref="U18:U22" si="25">Q18+10-((R18+S18)/2)-T18</f>
        <v>10.600000000000001</v>
      </c>
      <c r="V18" s="3"/>
      <c r="W18" s="12">
        <v>2.9</v>
      </c>
      <c r="X18" s="12">
        <v>2.7</v>
      </c>
      <c r="Y18" s="12">
        <v>2.1</v>
      </c>
      <c r="Z18" s="12">
        <v>0</v>
      </c>
      <c r="AA18" s="19">
        <f t="shared" ref="AA18:AA22" si="26">W18+10-((X18+Y18)/2)-Z18</f>
        <v>10.5</v>
      </c>
      <c r="AB18" s="3"/>
      <c r="AC18" s="12">
        <v>3.4</v>
      </c>
      <c r="AD18" s="12">
        <v>2.2000000000000002</v>
      </c>
      <c r="AE18" s="12">
        <v>2.4</v>
      </c>
      <c r="AF18" s="12">
        <v>0</v>
      </c>
      <c r="AG18" s="21">
        <f t="shared" ref="AG18:AG22" si="27">AC18+10-((AD18+AE18)/2)-AF18</f>
        <v>11.100000000000001</v>
      </c>
      <c r="AH18" s="3"/>
      <c r="AI18" s="13">
        <f>O18+U18+AA18+AG18</f>
        <v>43.150000000000006</v>
      </c>
      <c r="AJ18" s="3"/>
      <c r="AK18" s="6"/>
      <c r="AL18" s="6"/>
      <c r="AM18" s="28">
        <f>O18</f>
        <v>10.950000000000001</v>
      </c>
      <c r="AN18" s="14">
        <f>_xlfn.RANK.EQ(AM18,(AM$18:AM$22),0)</f>
        <v>2</v>
      </c>
      <c r="AO18" s="15">
        <f t="shared" ref="AO18:AO22" si="28">IF(AN18&lt;4,AM18,0)</f>
        <v>10.950000000000001</v>
      </c>
      <c r="AP18" s="26">
        <f>U18</f>
        <v>10.600000000000001</v>
      </c>
      <c r="AQ18" s="16">
        <f t="shared" ref="AQ18:AQ22" si="29">_xlfn.RANK.EQ(AP18,(AP$18:AP$22),0)</f>
        <v>4</v>
      </c>
      <c r="AR18" s="17">
        <f t="shared" ref="AR18:AR22" si="30">IF(AQ18&lt;4,AP18,0)</f>
        <v>0</v>
      </c>
      <c r="AS18" s="24">
        <f>AA18</f>
        <v>10.5</v>
      </c>
      <c r="AT18" s="18">
        <f t="shared" ref="AT18:AT22" si="31">_xlfn.RANK.EQ(AS18,(AS$18:AS$22),0)</f>
        <v>2</v>
      </c>
      <c r="AU18" s="19">
        <f t="shared" ref="AU18:AU22" si="32">IF(AT18&lt;4,AS18,0)</f>
        <v>10.5</v>
      </c>
      <c r="AV18" s="22">
        <f>AG18</f>
        <v>11.100000000000001</v>
      </c>
      <c r="AW18" s="20">
        <f t="shared" ref="AW18:AW22" si="33">_xlfn.RANK.EQ(AV18,(AV$18:AV$22),0)</f>
        <v>1</v>
      </c>
      <c r="AX18" s="21">
        <f t="shared" ref="AX18:AX22" si="34">IF(AW18&lt;4,AV18,0)</f>
        <v>11.100000000000001</v>
      </c>
      <c r="AY18" s="6"/>
      <c r="AZ18" s="6"/>
    </row>
    <row r="19" spans="1:52" x14ac:dyDescent="0.25">
      <c r="A19" s="6">
        <v>211</v>
      </c>
      <c r="B19" s="6" t="s">
        <v>159</v>
      </c>
      <c r="C19" s="6" t="s">
        <v>57</v>
      </c>
      <c r="D19" s="6" t="s">
        <v>157</v>
      </c>
      <c r="E19" s="12">
        <v>1.6</v>
      </c>
      <c r="F19" s="12">
        <v>0.9</v>
      </c>
      <c r="G19" s="12">
        <v>1</v>
      </c>
      <c r="H19" s="12">
        <v>0</v>
      </c>
      <c r="I19" s="15">
        <f>E19+10-((F19+G19)/2)-H19</f>
        <v>10.65</v>
      </c>
      <c r="J19" s="12">
        <v>0</v>
      </c>
      <c r="K19" s="12">
        <v>0</v>
      </c>
      <c r="L19" s="12">
        <v>0</v>
      </c>
      <c r="M19" s="12">
        <v>0</v>
      </c>
      <c r="N19" s="15">
        <f t="shared" si="24"/>
        <v>10</v>
      </c>
      <c r="O19" s="15">
        <f>IF(I19&gt;N19,I19,N19)</f>
        <v>10.65</v>
      </c>
      <c r="P19" s="3"/>
      <c r="Q19" s="12">
        <v>3</v>
      </c>
      <c r="R19" s="12">
        <v>2.6</v>
      </c>
      <c r="S19" s="12">
        <v>2.1</v>
      </c>
      <c r="T19" s="12">
        <v>0</v>
      </c>
      <c r="U19" s="17">
        <f t="shared" si="25"/>
        <v>10.65</v>
      </c>
      <c r="V19" s="3"/>
      <c r="W19" s="12">
        <v>3.1</v>
      </c>
      <c r="X19" s="12">
        <v>2.1</v>
      </c>
      <c r="Y19" s="12">
        <v>2</v>
      </c>
      <c r="Z19" s="12">
        <v>0</v>
      </c>
      <c r="AA19" s="19">
        <f t="shared" si="26"/>
        <v>11.05</v>
      </c>
      <c r="AB19" s="3"/>
      <c r="AC19" s="12">
        <v>3.2</v>
      </c>
      <c r="AD19" s="12">
        <v>2.6</v>
      </c>
      <c r="AE19" s="12">
        <v>3</v>
      </c>
      <c r="AF19" s="12">
        <v>1</v>
      </c>
      <c r="AG19" s="21">
        <f t="shared" si="27"/>
        <v>9.3999999999999986</v>
      </c>
      <c r="AH19" s="3"/>
      <c r="AI19" s="13">
        <f>O19+U19+AA19+AG19</f>
        <v>41.75</v>
      </c>
      <c r="AJ19" s="3"/>
      <c r="AK19" s="6"/>
      <c r="AL19" s="6"/>
      <c r="AM19" s="28">
        <f>O19</f>
        <v>10.65</v>
      </c>
      <c r="AN19" s="14">
        <f t="shared" ref="AN19:AN22" si="35">_xlfn.RANK.EQ(AM19,(AM$18:AM$22),0)</f>
        <v>4</v>
      </c>
      <c r="AO19" s="15">
        <f t="shared" si="28"/>
        <v>0</v>
      </c>
      <c r="AP19" s="26">
        <f>U19</f>
        <v>10.65</v>
      </c>
      <c r="AQ19" s="16">
        <f t="shared" si="29"/>
        <v>3</v>
      </c>
      <c r="AR19" s="17">
        <f t="shared" si="30"/>
        <v>10.65</v>
      </c>
      <c r="AS19" s="24">
        <f>AA19</f>
        <v>11.05</v>
      </c>
      <c r="AT19" s="18">
        <f t="shared" si="31"/>
        <v>1</v>
      </c>
      <c r="AU19" s="19">
        <f t="shared" si="32"/>
        <v>11.05</v>
      </c>
      <c r="AV19" s="22">
        <f>AG19</f>
        <v>9.3999999999999986</v>
      </c>
      <c r="AW19" s="20">
        <f t="shared" si="33"/>
        <v>4</v>
      </c>
      <c r="AX19" s="21">
        <f t="shared" si="34"/>
        <v>0</v>
      </c>
      <c r="AY19" s="6"/>
      <c r="AZ19" s="6"/>
    </row>
    <row r="20" spans="1:52" x14ac:dyDescent="0.25">
      <c r="A20" s="6">
        <v>212</v>
      </c>
      <c r="B20" s="6" t="s">
        <v>160</v>
      </c>
      <c r="C20" s="6" t="s">
        <v>57</v>
      </c>
      <c r="D20" s="6" t="s">
        <v>157</v>
      </c>
      <c r="E20" s="12">
        <v>2.4</v>
      </c>
      <c r="F20" s="12">
        <v>1.5</v>
      </c>
      <c r="G20" s="12">
        <v>1.4</v>
      </c>
      <c r="H20" s="12">
        <v>0</v>
      </c>
      <c r="I20" s="15">
        <f>E20+10-((F20+G20)/2)-H20</f>
        <v>10.950000000000001</v>
      </c>
      <c r="J20" s="12">
        <v>0</v>
      </c>
      <c r="K20" s="12">
        <v>0</v>
      </c>
      <c r="L20" s="12">
        <v>0</v>
      </c>
      <c r="M20" s="12">
        <v>0</v>
      </c>
      <c r="N20" s="15">
        <f t="shared" si="24"/>
        <v>10</v>
      </c>
      <c r="O20" s="15">
        <f>IF(I20&gt;N20,I20,N20)</f>
        <v>10.950000000000001</v>
      </c>
      <c r="P20" s="3"/>
      <c r="Q20" s="12">
        <v>3.3</v>
      </c>
      <c r="R20" s="12">
        <v>2.9</v>
      </c>
      <c r="S20" s="12">
        <v>2.4</v>
      </c>
      <c r="T20" s="12">
        <v>0</v>
      </c>
      <c r="U20" s="17">
        <f t="shared" si="25"/>
        <v>10.65</v>
      </c>
      <c r="V20" s="3"/>
      <c r="W20" s="12">
        <v>3.2</v>
      </c>
      <c r="X20" s="12">
        <v>4.3</v>
      </c>
      <c r="Y20" s="12">
        <v>5</v>
      </c>
      <c r="Z20" s="12">
        <v>0</v>
      </c>
      <c r="AA20" s="19">
        <f t="shared" si="26"/>
        <v>8.5499999999999989</v>
      </c>
      <c r="AB20" s="3"/>
      <c r="AC20" s="12">
        <v>2.2000000000000002</v>
      </c>
      <c r="AD20" s="12">
        <v>2.4</v>
      </c>
      <c r="AE20" s="12">
        <v>2.8</v>
      </c>
      <c r="AF20" s="12">
        <v>0</v>
      </c>
      <c r="AG20" s="21">
        <f t="shared" si="27"/>
        <v>9.6</v>
      </c>
      <c r="AH20" s="3"/>
      <c r="AI20" s="13">
        <f>O20+U20+AA20+AG20</f>
        <v>39.75</v>
      </c>
      <c r="AJ20" s="3"/>
      <c r="AK20" s="6"/>
      <c r="AL20" s="6"/>
      <c r="AM20" s="28">
        <f>O20</f>
        <v>10.950000000000001</v>
      </c>
      <c r="AN20" s="14">
        <f t="shared" si="35"/>
        <v>2</v>
      </c>
      <c r="AO20" s="15">
        <f t="shared" si="28"/>
        <v>10.950000000000001</v>
      </c>
      <c r="AP20" s="26">
        <v>0</v>
      </c>
      <c r="AQ20" s="16">
        <f t="shared" si="29"/>
        <v>5</v>
      </c>
      <c r="AR20" s="17">
        <f t="shared" si="30"/>
        <v>0</v>
      </c>
      <c r="AS20" s="24">
        <f>AA20</f>
        <v>8.5499999999999989</v>
      </c>
      <c r="AT20" s="18">
        <f t="shared" si="31"/>
        <v>4</v>
      </c>
      <c r="AU20" s="19">
        <f t="shared" si="32"/>
        <v>0</v>
      </c>
      <c r="AV20" s="22">
        <f>AG20</f>
        <v>9.6</v>
      </c>
      <c r="AW20" s="20">
        <f t="shared" si="33"/>
        <v>3</v>
      </c>
      <c r="AX20" s="21">
        <f t="shared" si="34"/>
        <v>9.6</v>
      </c>
      <c r="AY20" s="6"/>
      <c r="AZ20" s="6"/>
    </row>
    <row r="21" spans="1:52" x14ac:dyDescent="0.25">
      <c r="A21" s="6">
        <v>213</v>
      </c>
      <c r="B21" s="6" t="s">
        <v>161</v>
      </c>
      <c r="C21" s="6" t="s">
        <v>57</v>
      </c>
      <c r="D21" s="6" t="s">
        <v>157</v>
      </c>
      <c r="E21" s="12">
        <v>3.2</v>
      </c>
      <c r="F21" s="12">
        <v>1.8</v>
      </c>
      <c r="G21" s="12">
        <v>1.9</v>
      </c>
      <c r="H21" s="12">
        <v>0</v>
      </c>
      <c r="I21" s="15">
        <f>E21+10-((F21+G21)/2)-H21</f>
        <v>11.35</v>
      </c>
      <c r="J21" s="12">
        <v>0</v>
      </c>
      <c r="K21" s="12">
        <v>0</v>
      </c>
      <c r="L21" s="12">
        <v>0</v>
      </c>
      <c r="M21" s="12">
        <v>0</v>
      </c>
      <c r="N21" s="15">
        <f t="shared" si="24"/>
        <v>10</v>
      </c>
      <c r="O21" s="15">
        <f>IF(I21&gt;N21,I21,N21)</f>
        <v>11.35</v>
      </c>
      <c r="P21" s="3"/>
      <c r="Q21" s="12">
        <v>3.4</v>
      </c>
      <c r="R21" s="12">
        <v>2.6</v>
      </c>
      <c r="S21" s="12">
        <v>1.9</v>
      </c>
      <c r="T21" s="12">
        <v>0</v>
      </c>
      <c r="U21" s="17">
        <f t="shared" si="25"/>
        <v>11.15</v>
      </c>
      <c r="V21" s="3"/>
      <c r="W21" s="12">
        <v>2.7</v>
      </c>
      <c r="X21" s="12">
        <v>3.9</v>
      </c>
      <c r="Y21" s="12">
        <v>3.7</v>
      </c>
      <c r="Z21" s="12">
        <v>0</v>
      </c>
      <c r="AA21" s="19">
        <f t="shared" si="26"/>
        <v>8.8999999999999986</v>
      </c>
      <c r="AB21" s="3"/>
      <c r="AC21" s="12">
        <v>3.7</v>
      </c>
      <c r="AD21" s="12">
        <v>3.2</v>
      </c>
      <c r="AE21" s="12">
        <v>3.3</v>
      </c>
      <c r="AF21" s="12">
        <v>0</v>
      </c>
      <c r="AG21" s="21">
        <f t="shared" si="27"/>
        <v>10.45</v>
      </c>
      <c r="AH21" s="3"/>
      <c r="AI21" s="13">
        <f>O21+U21+AA21+AG21</f>
        <v>41.849999999999994</v>
      </c>
      <c r="AJ21" s="3"/>
      <c r="AK21" s="6"/>
      <c r="AL21" s="6"/>
      <c r="AM21" s="28">
        <f>O21</f>
        <v>11.35</v>
      </c>
      <c r="AN21" s="14">
        <f t="shared" si="35"/>
        <v>1</v>
      </c>
      <c r="AO21" s="15">
        <f t="shared" si="28"/>
        <v>11.35</v>
      </c>
      <c r="AP21" s="26">
        <f>U21</f>
        <v>11.15</v>
      </c>
      <c r="AQ21" s="16">
        <f t="shared" si="29"/>
        <v>2</v>
      </c>
      <c r="AR21" s="17">
        <f t="shared" si="30"/>
        <v>11.15</v>
      </c>
      <c r="AS21" s="24">
        <f>AA21</f>
        <v>8.8999999999999986</v>
      </c>
      <c r="AT21" s="18">
        <f t="shared" si="31"/>
        <v>3</v>
      </c>
      <c r="AU21" s="19">
        <f t="shared" si="32"/>
        <v>8.8999999999999986</v>
      </c>
      <c r="AV21" s="22">
        <f>AG21</f>
        <v>10.45</v>
      </c>
      <c r="AW21" s="20">
        <f t="shared" si="33"/>
        <v>2</v>
      </c>
      <c r="AX21" s="21">
        <f t="shared" si="34"/>
        <v>10.45</v>
      </c>
      <c r="AY21" s="6"/>
      <c r="AZ21" s="6"/>
    </row>
    <row r="22" spans="1:52" x14ac:dyDescent="0.25">
      <c r="A22" s="6">
        <v>214</v>
      </c>
      <c r="B22" s="6" t="s">
        <v>162</v>
      </c>
      <c r="C22" s="6" t="s">
        <v>57</v>
      </c>
      <c r="D22" s="6" t="s">
        <v>157</v>
      </c>
      <c r="E22" s="12">
        <v>1.6</v>
      </c>
      <c r="F22" s="12">
        <v>1.9</v>
      </c>
      <c r="G22" s="12">
        <v>1.7</v>
      </c>
      <c r="H22" s="12">
        <v>0</v>
      </c>
      <c r="I22" s="15">
        <f>E22+10-((F22+G22)/2)-H22</f>
        <v>9.8000000000000007</v>
      </c>
      <c r="J22" s="12">
        <v>0</v>
      </c>
      <c r="K22" s="12">
        <v>0</v>
      </c>
      <c r="L22" s="12">
        <v>0</v>
      </c>
      <c r="M22" s="12">
        <v>0</v>
      </c>
      <c r="N22" s="15">
        <f t="shared" si="24"/>
        <v>10</v>
      </c>
      <c r="O22" s="15">
        <f>IF(I22&gt;N22,I22,N22)</f>
        <v>10</v>
      </c>
      <c r="P22" s="3"/>
      <c r="Q22" s="12">
        <v>3.6</v>
      </c>
      <c r="R22" s="12">
        <v>2.2999999999999998</v>
      </c>
      <c r="S22" s="12">
        <v>1.6</v>
      </c>
      <c r="T22" s="12">
        <v>0</v>
      </c>
      <c r="U22" s="17">
        <f t="shared" si="25"/>
        <v>11.65</v>
      </c>
      <c r="V22" s="3"/>
      <c r="W22" s="12">
        <v>3.6</v>
      </c>
      <c r="X22" s="12">
        <v>5.7</v>
      </c>
      <c r="Y22" s="12">
        <v>6</v>
      </c>
      <c r="Z22" s="12">
        <v>0</v>
      </c>
      <c r="AA22" s="19">
        <f t="shared" si="26"/>
        <v>7.75</v>
      </c>
      <c r="AB22" s="3"/>
      <c r="AC22" s="12">
        <v>2.6</v>
      </c>
      <c r="AD22" s="12">
        <v>3.6</v>
      </c>
      <c r="AE22" s="12">
        <v>3.5</v>
      </c>
      <c r="AF22" s="12">
        <v>0</v>
      </c>
      <c r="AG22" s="21">
        <f t="shared" si="27"/>
        <v>9.0500000000000007</v>
      </c>
      <c r="AH22" s="3"/>
      <c r="AI22" s="13">
        <f>O22+U22+AA22+AG22</f>
        <v>38.450000000000003</v>
      </c>
      <c r="AJ22" s="3"/>
      <c r="AK22" s="6"/>
      <c r="AL22" s="6"/>
      <c r="AM22" s="28">
        <f>O22</f>
        <v>10</v>
      </c>
      <c r="AN22" s="14">
        <f t="shared" si="35"/>
        <v>5</v>
      </c>
      <c r="AO22" s="15">
        <f t="shared" si="28"/>
        <v>0</v>
      </c>
      <c r="AP22" s="26">
        <f>U22</f>
        <v>11.65</v>
      </c>
      <c r="AQ22" s="16">
        <f t="shared" si="29"/>
        <v>1</v>
      </c>
      <c r="AR22" s="17">
        <f t="shared" si="30"/>
        <v>11.65</v>
      </c>
      <c r="AS22" s="24">
        <f>AA22</f>
        <v>7.75</v>
      </c>
      <c r="AT22" s="18">
        <f t="shared" si="31"/>
        <v>5</v>
      </c>
      <c r="AU22" s="19">
        <f t="shared" si="32"/>
        <v>0</v>
      </c>
      <c r="AV22" s="22">
        <f>AG22</f>
        <v>9.0500000000000007</v>
      </c>
      <c r="AW22" s="20">
        <f t="shared" si="33"/>
        <v>5</v>
      </c>
      <c r="AX22" s="21">
        <f t="shared" si="34"/>
        <v>0</v>
      </c>
      <c r="AY22" s="6"/>
      <c r="AZ22" s="6"/>
    </row>
    <row r="23" spans="1:52" x14ac:dyDescent="0.25">
      <c r="A23" s="6"/>
      <c r="B23" s="6"/>
      <c r="C23" s="6"/>
      <c r="D23" s="6"/>
      <c r="E23" s="45" t="s">
        <v>95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  <c r="Q23" s="48" t="s">
        <v>96</v>
      </c>
      <c r="R23" s="49"/>
      <c r="S23" s="49"/>
      <c r="T23" s="49"/>
      <c r="U23" s="49"/>
      <c r="V23" s="50"/>
      <c r="W23" s="51" t="s">
        <v>97</v>
      </c>
      <c r="X23" s="52"/>
      <c r="Y23" s="52"/>
      <c r="Z23" s="52"/>
      <c r="AA23" s="52"/>
      <c r="AB23" s="53"/>
      <c r="AC23" s="54" t="s">
        <v>98</v>
      </c>
      <c r="AD23" s="55"/>
      <c r="AE23" s="55"/>
      <c r="AF23" s="55"/>
      <c r="AG23" s="55"/>
      <c r="AH23" s="56"/>
      <c r="AI23" s="57" t="s">
        <v>277</v>
      </c>
      <c r="AJ23" s="58"/>
      <c r="AK23" s="6"/>
      <c r="AL23" s="6"/>
      <c r="AM23" s="29"/>
      <c r="AN23" s="29"/>
      <c r="AO23" s="28">
        <f>SUM(AO18:AO22)</f>
        <v>33.25</v>
      </c>
      <c r="AP23" s="27"/>
      <c r="AQ23" s="27"/>
      <c r="AR23" s="26">
        <f>SUM(AR18:AR22)</f>
        <v>33.450000000000003</v>
      </c>
      <c r="AS23" s="25"/>
      <c r="AT23" s="25"/>
      <c r="AU23" s="24">
        <f>SUM(AU18:AU22)</f>
        <v>30.45</v>
      </c>
      <c r="AV23" s="23"/>
      <c r="AW23" s="23"/>
      <c r="AX23" s="22">
        <f>SUM(AX18:AX22)</f>
        <v>31.150000000000002</v>
      </c>
      <c r="AY23" s="13">
        <f>SUM(AO23:AX23)</f>
        <v>128.30000000000001</v>
      </c>
      <c r="AZ23" s="3">
        <f>_xlfn.RANK.EQ(AY23,(AY$10:AY$36),0)</f>
        <v>3</v>
      </c>
    </row>
    <row r="24" spans="1:52" x14ac:dyDescent="0.25">
      <c r="A24" s="6"/>
      <c r="B24" s="32" t="s">
        <v>235</v>
      </c>
      <c r="C24" s="6"/>
      <c r="D24" s="6"/>
      <c r="E24" s="3" t="s">
        <v>270</v>
      </c>
      <c r="F24" s="3" t="s">
        <v>271</v>
      </c>
      <c r="G24" s="3" t="s">
        <v>247</v>
      </c>
      <c r="H24" s="3" t="s">
        <v>272</v>
      </c>
      <c r="I24" s="14" t="s">
        <v>275</v>
      </c>
      <c r="J24" s="3" t="s">
        <v>270</v>
      </c>
      <c r="K24" s="3" t="s">
        <v>271</v>
      </c>
      <c r="L24" s="3" t="s">
        <v>247</v>
      </c>
      <c r="M24" s="3" t="s">
        <v>272</v>
      </c>
      <c r="N24" s="14" t="s">
        <v>276</v>
      </c>
      <c r="O24" s="14" t="s">
        <v>95</v>
      </c>
      <c r="P24" s="14" t="s">
        <v>267</v>
      </c>
      <c r="Q24" s="3" t="s">
        <v>270</v>
      </c>
      <c r="R24" s="3" t="s">
        <v>271</v>
      </c>
      <c r="S24" s="3" t="s">
        <v>247</v>
      </c>
      <c r="T24" s="3" t="s">
        <v>272</v>
      </c>
      <c r="U24" s="16" t="s">
        <v>96</v>
      </c>
      <c r="V24" s="16" t="s">
        <v>267</v>
      </c>
      <c r="W24" s="3" t="s">
        <v>270</v>
      </c>
      <c r="X24" s="3" t="s">
        <v>271</v>
      </c>
      <c r="Y24" s="3" t="s">
        <v>247</v>
      </c>
      <c r="Z24" s="3" t="s">
        <v>272</v>
      </c>
      <c r="AA24" s="18" t="s">
        <v>97</v>
      </c>
      <c r="AB24" s="18" t="s">
        <v>267</v>
      </c>
      <c r="AC24" s="3" t="s">
        <v>270</v>
      </c>
      <c r="AD24" s="3" t="s">
        <v>271</v>
      </c>
      <c r="AE24" s="3" t="s">
        <v>247</v>
      </c>
      <c r="AF24" s="3" t="s">
        <v>272</v>
      </c>
      <c r="AG24" s="20" t="s">
        <v>273</v>
      </c>
      <c r="AH24" s="20" t="s">
        <v>267</v>
      </c>
      <c r="AI24" s="3" t="s">
        <v>274</v>
      </c>
      <c r="AJ24" s="3" t="s">
        <v>267</v>
      </c>
      <c r="AK24" s="6"/>
      <c r="AL24" s="6"/>
      <c r="AM24" s="59" t="s">
        <v>235</v>
      </c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1"/>
    </row>
    <row r="25" spans="1:52" x14ac:dyDescent="0.25">
      <c r="A25" s="6">
        <v>215</v>
      </c>
      <c r="B25" s="6" t="s">
        <v>163</v>
      </c>
      <c r="C25" s="6" t="s">
        <v>57</v>
      </c>
      <c r="D25" s="6" t="s">
        <v>157</v>
      </c>
      <c r="E25" s="12">
        <v>3.2</v>
      </c>
      <c r="F25" s="12">
        <v>1.4</v>
      </c>
      <c r="G25" s="12">
        <v>1.4</v>
      </c>
      <c r="H25" s="12">
        <v>0</v>
      </c>
      <c r="I25" s="15">
        <f>E25+10-((F25+G25)/2)-H25</f>
        <v>11.799999999999999</v>
      </c>
      <c r="J25" s="12">
        <v>0</v>
      </c>
      <c r="K25" s="12">
        <v>0</v>
      </c>
      <c r="L25" s="12">
        <v>0</v>
      </c>
      <c r="M25" s="12">
        <v>0</v>
      </c>
      <c r="N25" s="15">
        <f t="shared" ref="N25:N28" si="36">J25+10-((K25+L25)/2)-M25</f>
        <v>10</v>
      </c>
      <c r="O25" s="15">
        <f>IF(I25&gt;N25,I25,N25)</f>
        <v>11.799999999999999</v>
      </c>
      <c r="P25" s="3"/>
      <c r="Q25" s="12">
        <v>3.3</v>
      </c>
      <c r="R25" s="12">
        <v>2.7</v>
      </c>
      <c r="S25" s="12">
        <v>3.1</v>
      </c>
      <c r="T25" s="12">
        <v>0</v>
      </c>
      <c r="U25" s="17">
        <f t="shared" ref="U25:U28" si="37">Q25+10-((R25+S25)/2)-T25</f>
        <v>10.4</v>
      </c>
      <c r="V25" s="3"/>
      <c r="W25" s="12">
        <v>2.9</v>
      </c>
      <c r="X25" s="12">
        <v>3.7</v>
      </c>
      <c r="Y25" s="12">
        <v>3.7</v>
      </c>
      <c r="Z25" s="12">
        <v>0</v>
      </c>
      <c r="AA25" s="19">
        <f t="shared" ref="AA25:AA28" si="38">W25+10-((X25+Y25)/2)-Z25</f>
        <v>9.1999999999999993</v>
      </c>
      <c r="AB25" s="3"/>
      <c r="AC25" s="12">
        <v>3.2</v>
      </c>
      <c r="AD25" s="12">
        <v>3.5</v>
      </c>
      <c r="AE25" s="12">
        <v>3.6</v>
      </c>
      <c r="AF25" s="12">
        <v>0</v>
      </c>
      <c r="AG25" s="21">
        <f t="shared" ref="AG25:AG28" si="39">AC25+10-((AD25+AE25)/2)-AF25</f>
        <v>9.6499999999999986</v>
      </c>
      <c r="AH25" s="3"/>
      <c r="AI25" s="13">
        <f>O25+U25+AA25+AG25</f>
        <v>41.05</v>
      </c>
      <c r="AJ25" s="3"/>
      <c r="AK25" s="6"/>
      <c r="AL25" s="6"/>
      <c r="AM25" s="28">
        <f>O25</f>
        <v>11.799999999999999</v>
      </c>
      <c r="AN25" s="14">
        <f>_xlfn.RANK.EQ(AM25,(AM$25:AM$28),0)</f>
        <v>1</v>
      </c>
      <c r="AO25" s="15">
        <f t="shared" ref="AO25:AO28" si="40">IF(AN25&lt;4,AM25,0)</f>
        <v>11.799999999999999</v>
      </c>
      <c r="AP25" s="26">
        <f>U25</f>
        <v>10.4</v>
      </c>
      <c r="AQ25" s="16">
        <f>_xlfn.RANK.EQ(AP25,(AP$25:AP$28),0)</f>
        <v>1</v>
      </c>
      <c r="AR25" s="17">
        <f t="shared" ref="AR25:AR28" si="41">IF(AQ25&lt;4,AP25,0)</f>
        <v>10.4</v>
      </c>
      <c r="AS25" s="24">
        <f>AA25</f>
        <v>9.1999999999999993</v>
      </c>
      <c r="AT25" s="18">
        <f>_xlfn.RANK.EQ(AS25,(AS$25:AS$28),0)</f>
        <v>3</v>
      </c>
      <c r="AU25" s="19">
        <f t="shared" ref="AU25:AU28" si="42">IF(AT25&lt;4,AS25,0)</f>
        <v>9.1999999999999993</v>
      </c>
      <c r="AV25" s="22">
        <f>AG25</f>
        <v>9.6499999999999986</v>
      </c>
      <c r="AW25" s="20">
        <f>_xlfn.RANK.EQ(AV25,(AV$25:AV$28),0)</f>
        <v>1</v>
      </c>
      <c r="AX25" s="21">
        <f t="shared" ref="AX25:AX28" si="43">IF(AW25&lt;4,AV25,0)</f>
        <v>9.6499999999999986</v>
      </c>
      <c r="AY25" s="6"/>
      <c r="AZ25" s="6"/>
    </row>
    <row r="26" spans="1:52" x14ac:dyDescent="0.25">
      <c r="A26" s="6">
        <v>216</v>
      </c>
      <c r="B26" s="6" t="s">
        <v>164</v>
      </c>
      <c r="C26" s="6" t="s">
        <v>57</v>
      </c>
      <c r="D26" s="6" t="s">
        <v>157</v>
      </c>
      <c r="E26" s="12">
        <v>2.4</v>
      </c>
      <c r="F26" s="12">
        <v>1.3</v>
      </c>
      <c r="G26" s="12">
        <v>1.1000000000000001</v>
      </c>
      <c r="H26" s="12">
        <v>0</v>
      </c>
      <c r="I26" s="15">
        <f>E26+10-((F26+G26)/2)-H26</f>
        <v>11.2</v>
      </c>
      <c r="J26" s="12">
        <v>0</v>
      </c>
      <c r="K26" s="12">
        <v>0</v>
      </c>
      <c r="L26" s="12">
        <v>0</v>
      </c>
      <c r="M26" s="12">
        <v>0</v>
      </c>
      <c r="N26" s="15">
        <f t="shared" si="36"/>
        <v>10</v>
      </c>
      <c r="O26" s="15">
        <f>IF(I26&gt;N26,I26,N26)</f>
        <v>11.2</v>
      </c>
      <c r="P26" s="3"/>
      <c r="Q26" s="12">
        <v>2.2999999999999998</v>
      </c>
      <c r="R26" s="12">
        <v>2.2000000000000002</v>
      </c>
      <c r="S26" s="12">
        <v>2.2999999999999998</v>
      </c>
      <c r="T26" s="12">
        <v>0</v>
      </c>
      <c r="U26" s="17">
        <f t="shared" si="37"/>
        <v>10.050000000000001</v>
      </c>
      <c r="V26" s="3"/>
      <c r="W26" s="12">
        <v>2.1</v>
      </c>
      <c r="X26" s="12">
        <v>2.8</v>
      </c>
      <c r="Y26" s="12">
        <v>2.9</v>
      </c>
      <c r="Z26" s="12">
        <v>0</v>
      </c>
      <c r="AA26" s="19">
        <f t="shared" si="38"/>
        <v>9.25</v>
      </c>
      <c r="AB26" s="3"/>
      <c r="AC26" s="12">
        <v>0</v>
      </c>
      <c r="AD26" s="12">
        <v>0</v>
      </c>
      <c r="AE26" s="12">
        <v>0</v>
      </c>
      <c r="AF26" s="12">
        <v>0</v>
      </c>
      <c r="AG26" s="21">
        <v>0</v>
      </c>
      <c r="AH26" s="3"/>
      <c r="AI26" s="13">
        <f>O26+U26+AA26+AG26</f>
        <v>30.5</v>
      </c>
      <c r="AJ26" s="3"/>
      <c r="AK26" s="6"/>
      <c r="AL26" s="6"/>
      <c r="AM26" s="28">
        <f>O26</f>
        <v>11.2</v>
      </c>
      <c r="AN26" s="14">
        <f>_xlfn.RANK.EQ(AM26,(AM$25:AM$28),0)</f>
        <v>3</v>
      </c>
      <c r="AO26" s="15">
        <f t="shared" si="40"/>
        <v>11.2</v>
      </c>
      <c r="AP26" s="26">
        <f>U26</f>
        <v>10.050000000000001</v>
      </c>
      <c r="AQ26" s="16">
        <f>_xlfn.RANK.EQ(AP26,(AP$25:AP$28),0)</f>
        <v>2</v>
      </c>
      <c r="AR26" s="17">
        <f t="shared" si="41"/>
        <v>10.050000000000001</v>
      </c>
      <c r="AS26" s="24">
        <f>AA26</f>
        <v>9.25</v>
      </c>
      <c r="AT26" s="18">
        <f>_xlfn.RANK.EQ(AS26,(AS$25:AS$28),0)</f>
        <v>2</v>
      </c>
      <c r="AU26" s="19">
        <f t="shared" si="42"/>
        <v>9.25</v>
      </c>
      <c r="AV26" s="22">
        <f>AG26</f>
        <v>0</v>
      </c>
      <c r="AW26" s="20">
        <f>_xlfn.RANK.EQ(AV26,(AV$25:AV$28),0)</f>
        <v>4</v>
      </c>
      <c r="AX26" s="21">
        <f t="shared" si="43"/>
        <v>0</v>
      </c>
      <c r="AY26" s="6"/>
      <c r="AZ26" s="6"/>
    </row>
    <row r="27" spans="1:52" x14ac:dyDescent="0.25">
      <c r="A27" s="6">
        <v>217</v>
      </c>
      <c r="B27" s="6" t="s">
        <v>165</v>
      </c>
      <c r="C27" s="6" t="s">
        <v>57</v>
      </c>
      <c r="D27" s="6" t="s">
        <v>157</v>
      </c>
      <c r="E27" s="12">
        <v>2.4</v>
      </c>
      <c r="F27" s="12">
        <v>1</v>
      </c>
      <c r="G27" s="12">
        <v>1.1000000000000001</v>
      </c>
      <c r="H27" s="12">
        <v>0</v>
      </c>
      <c r="I27" s="15">
        <f>E27+10-((F27+G27)/2)-H27</f>
        <v>11.35</v>
      </c>
      <c r="J27" s="12">
        <v>0</v>
      </c>
      <c r="K27" s="12">
        <v>0</v>
      </c>
      <c r="L27" s="12">
        <v>0</v>
      </c>
      <c r="M27" s="12">
        <v>0</v>
      </c>
      <c r="N27" s="15">
        <f t="shared" si="36"/>
        <v>10</v>
      </c>
      <c r="O27" s="15">
        <f>IF(I27&gt;N27,I27,N27)</f>
        <v>11.35</v>
      </c>
      <c r="P27" s="3"/>
      <c r="Q27" s="12">
        <v>2.4</v>
      </c>
      <c r="R27" s="12">
        <v>2.6</v>
      </c>
      <c r="S27" s="12">
        <v>2.9</v>
      </c>
      <c r="T27" s="12">
        <v>0</v>
      </c>
      <c r="U27" s="17">
        <f t="shared" si="37"/>
        <v>9.65</v>
      </c>
      <c r="V27" s="3"/>
      <c r="W27" s="12">
        <v>3.3</v>
      </c>
      <c r="X27" s="12">
        <v>3.5</v>
      </c>
      <c r="Y27" s="12">
        <v>3.4</v>
      </c>
      <c r="Z27" s="12">
        <v>0</v>
      </c>
      <c r="AA27" s="19">
        <f t="shared" si="38"/>
        <v>9.8500000000000014</v>
      </c>
      <c r="AB27" s="3"/>
      <c r="AC27" s="12">
        <v>3.3</v>
      </c>
      <c r="AD27" s="12">
        <v>4</v>
      </c>
      <c r="AE27" s="12">
        <v>4</v>
      </c>
      <c r="AF27" s="12">
        <v>0</v>
      </c>
      <c r="AG27" s="21">
        <f t="shared" si="39"/>
        <v>9.3000000000000007</v>
      </c>
      <c r="AH27" s="3"/>
      <c r="AI27" s="13">
        <f>O27+U27+AA27+AG27</f>
        <v>40.150000000000006</v>
      </c>
      <c r="AJ27" s="3"/>
      <c r="AK27" s="6"/>
      <c r="AL27" s="6"/>
      <c r="AM27" s="28">
        <f>O27</f>
        <v>11.35</v>
      </c>
      <c r="AN27" s="14">
        <f>_xlfn.RANK.EQ(AM27,(AM$25:AM$28),0)</f>
        <v>2</v>
      </c>
      <c r="AO27" s="15">
        <f t="shared" si="40"/>
        <v>11.35</v>
      </c>
      <c r="AP27" s="26">
        <f>U27</f>
        <v>9.65</v>
      </c>
      <c r="AQ27" s="16">
        <f>_xlfn.RANK.EQ(AP27,(AP$25:AP$28),0)</f>
        <v>4</v>
      </c>
      <c r="AR27" s="17">
        <f t="shared" si="41"/>
        <v>0</v>
      </c>
      <c r="AS27" s="24">
        <f>AA27</f>
        <v>9.8500000000000014</v>
      </c>
      <c r="AT27" s="18">
        <f>_xlfn.RANK.EQ(AS27,(AS$25:AS$28),0)</f>
        <v>1</v>
      </c>
      <c r="AU27" s="19">
        <f t="shared" si="42"/>
        <v>9.8500000000000014</v>
      </c>
      <c r="AV27" s="22">
        <f>AG27</f>
        <v>9.3000000000000007</v>
      </c>
      <c r="AW27" s="20">
        <f>_xlfn.RANK.EQ(AV27,(AV$25:AV$28),0)</f>
        <v>2</v>
      </c>
      <c r="AX27" s="21">
        <f t="shared" si="43"/>
        <v>9.3000000000000007</v>
      </c>
      <c r="AY27" s="6"/>
      <c r="AZ27" s="6"/>
    </row>
    <row r="28" spans="1:52" x14ac:dyDescent="0.25">
      <c r="A28" s="6">
        <v>218</v>
      </c>
      <c r="B28" s="6" t="s">
        <v>166</v>
      </c>
      <c r="C28" s="6" t="s">
        <v>57</v>
      </c>
      <c r="D28" s="6" t="s">
        <v>157</v>
      </c>
      <c r="E28" s="12">
        <v>2.4</v>
      </c>
      <c r="F28" s="12">
        <v>1.8</v>
      </c>
      <c r="G28" s="12">
        <v>1.6</v>
      </c>
      <c r="H28" s="12">
        <v>0</v>
      </c>
      <c r="I28" s="15">
        <f>E28+10-((F28+G28)/2)-H28</f>
        <v>10.7</v>
      </c>
      <c r="J28" s="12">
        <v>0</v>
      </c>
      <c r="K28" s="12">
        <v>0</v>
      </c>
      <c r="L28" s="12">
        <v>0</v>
      </c>
      <c r="M28" s="12">
        <v>0</v>
      </c>
      <c r="N28" s="15">
        <f t="shared" si="36"/>
        <v>10</v>
      </c>
      <c r="O28" s="15">
        <f>IF(I28&gt;N28,I28,N28)</f>
        <v>10.7</v>
      </c>
      <c r="P28" s="3"/>
      <c r="Q28" s="12">
        <v>2.4</v>
      </c>
      <c r="R28" s="12">
        <v>2.4</v>
      </c>
      <c r="S28" s="12">
        <v>2.7</v>
      </c>
      <c r="T28" s="12">
        <v>0</v>
      </c>
      <c r="U28" s="17">
        <f t="shared" si="37"/>
        <v>9.8500000000000014</v>
      </c>
      <c r="V28" s="3"/>
      <c r="W28" s="12">
        <v>2.2999999999999998</v>
      </c>
      <c r="X28" s="12">
        <v>4.0999999999999996</v>
      </c>
      <c r="Y28" s="12">
        <v>4</v>
      </c>
      <c r="Z28" s="12">
        <v>0</v>
      </c>
      <c r="AA28" s="19">
        <f t="shared" si="38"/>
        <v>8.25</v>
      </c>
      <c r="AB28" s="3"/>
      <c r="AC28" s="12">
        <v>2.8</v>
      </c>
      <c r="AD28" s="12">
        <v>4.5</v>
      </c>
      <c r="AE28" s="12">
        <v>4.4000000000000004</v>
      </c>
      <c r="AF28" s="12">
        <v>0</v>
      </c>
      <c r="AG28" s="21">
        <f t="shared" si="39"/>
        <v>8.3500000000000014</v>
      </c>
      <c r="AH28" s="3"/>
      <c r="AI28" s="13">
        <f>O28+U28+AA28+AG28</f>
        <v>37.150000000000006</v>
      </c>
      <c r="AJ28" s="3"/>
      <c r="AK28" s="6"/>
      <c r="AL28" s="6"/>
      <c r="AM28" s="28">
        <f>O28</f>
        <v>10.7</v>
      </c>
      <c r="AN28" s="14">
        <f>_xlfn.RANK.EQ(AM28,(AM$25:AM$28),0)</f>
        <v>4</v>
      </c>
      <c r="AO28" s="15">
        <f t="shared" si="40"/>
        <v>0</v>
      </c>
      <c r="AP28" s="26">
        <f>U28</f>
        <v>9.8500000000000014</v>
      </c>
      <c r="AQ28" s="16">
        <f>_xlfn.RANK.EQ(AP28,(AP$25:AP$28),0)</f>
        <v>3</v>
      </c>
      <c r="AR28" s="17">
        <f t="shared" si="41"/>
        <v>9.8500000000000014</v>
      </c>
      <c r="AS28" s="24">
        <f>AA28</f>
        <v>8.25</v>
      </c>
      <c r="AT28" s="18">
        <f>_xlfn.RANK.EQ(AS28,(AS$25:AS$28),0)</f>
        <v>4</v>
      </c>
      <c r="AU28" s="19">
        <f t="shared" si="42"/>
        <v>0</v>
      </c>
      <c r="AV28" s="22">
        <f>AG28</f>
        <v>8.3500000000000014</v>
      </c>
      <c r="AW28" s="20">
        <f>_xlfn.RANK.EQ(AV28,(AV$25:AV$28),0)</f>
        <v>3</v>
      </c>
      <c r="AX28" s="21">
        <f t="shared" si="43"/>
        <v>8.3500000000000014</v>
      </c>
      <c r="AY28" s="6"/>
      <c r="AZ28" s="6"/>
    </row>
    <row r="29" spans="1:52" x14ac:dyDescent="0.25">
      <c r="A29" s="6"/>
      <c r="B29" s="6"/>
      <c r="C29" s="6"/>
      <c r="D29" s="6"/>
      <c r="E29" s="86" t="s">
        <v>95</v>
      </c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91" t="s">
        <v>96</v>
      </c>
      <c r="R29" s="91"/>
      <c r="S29" s="91"/>
      <c r="T29" s="91"/>
      <c r="U29" s="91"/>
      <c r="V29" s="91"/>
      <c r="W29" s="87" t="s">
        <v>97</v>
      </c>
      <c r="X29" s="87"/>
      <c r="Y29" s="87"/>
      <c r="Z29" s="87"/>
      <c r="AA29" s="87"/>
      <c r="AB29" s="87"/>
      <c r="AC29" s="85" t="s">
        <v>98</v>
      </c>
      <c r="AD29" s="85"/>
      <c r="AE29" s="85"/>
      <c r="AF29" s="85"/>
      <c r="AG29" s="85"/>
      <c r="AH29" s="85"/>
      <c r="AI29" s="77" t="s">
        <v>277</v>
      </c>
      <c r="AJ29" s="77"/>
      <c r="AK29" s="6"/>
      <c r="AL29" s="6"/>
      <c r="AM29" s="29"/>
      <c r="AN29" s="29"/>
      <c r="AO29" s="28">
        <f>SUM(AO25:AO28)</f>
        <v>34.35</v>
      </c>
      <c r="AP29" s="27"/>
      <c r="AQ29" s="27"/>
      <c r="AR29" s="26">
        <f>SUM(AR25:AR28)</f>
        <v>30.300000000000004</v>
      </c>
      <c r="AS29" s="25"/>
      <c r="AT29" s="25"/>
      <c r="AU29" s="24">
        <f>SUM(AU25:AU28)</f>
        <v>28.3</v>
      </c>
      <c r="AV29" s="23"/>
      <c r="AW29" s="23"/>
      <c r="AX29" s="22">
        <f>SUM(AX25:AX28)</f>
        <v>27.3</v>
      </c>
      <c r="AY29" s="13">
        <f>SUM(AO29:AX29)</f>
        <v>120.25</v>
      </c>
      <c r="AZ29" s="3">
        <f>_xlfn.RANK.EQ(AY29,(AY$10:AY$36),0)</f>
        <v>5</v>
      </c>
    </row>
    <row r="30" spans="1:52" x14ac:dyDescent="0.25">
      <c r="A30" s="6"/>
      <c r="B30" s="6"/>
      <c r="C30" s="6"/>
      <c r="D30" s="6"/>
      <c r="E30" s="14" t="s">
        <v>270</v>
      </c>
      <c r="F30" s="14" t="s">
        <v>271</v>
      </c>
      <c r="G30" s="14" t="s">
        <v>247</v>
      </c>
      <c r="H30" s="14" t="s">
        <v>272</v>
      </c>
      <c r="I30" s="14" t="s">
        <v>275</v>
      </c>
      <c r="J30" s="14" t="s">
        <v>270</v>
      </c>
      <c r="K30" s="14" t="s">
        <v>271</v>
      </c>
      <c r="L30" s="14" t="s">
        <v>247</v>
      </c>
      <c r="M30" s="14" t="s">
        <v>272</v>
      </c>
      <c r="N30" s="14" t="s">
        <v>276</v>
      </c>
      <c r="O30" s="14" t="s">
        <v>95</v>
      </c>
      <c r="P30" s="14" t="s">
        <v>267</v>
      </c>
      <c r="Q30" s="3" t="s">
        <v>270</v>
      </c>
      <c r="R30" s="3" t="s">
        <v>271</v>
      </c>
      <c r="S30" s="3" t="s">
        <v>247</v>
      </c>
      <c r="T30" s="3" t="s">
        <v>272</v>
      </c>
      <c r="U30" s="16" t="s">
        <v>96</v>
      </c>
      <c r="V30" s="16" t="s">
        <v>267</v>
      </c>
      <c r="W30" s="3" t="s">
        <v>270</v>
      </c>
      <c r="X30" s="3" t="s">
        <v>271</v>
      </c>
      <c r="Y30" s="3" t="s">
        <v>247</v>
      </c>
      <c r="Z30" s="3" t="s">
        <v>272</v>
      </c>
      <c r="AA30" s="18" t="s">
        <v>97</v>
      </c>
      <c r="AB30" s="18" t="s">
        <v>267</v>
      </c>
      <c r="AC30" s="3" t="s">
        <v>270</v>
      </c>
      <c r="AD30" s="3" t="s">
        <v>271</v>
      </c>
      <c r="AE30" s="3" t="s">
        <v>247</v>
      </c>
      <c r="AF30" s="3" t="s">
        <v>272</v>
      </c>
      <c r="AG30" s="20" t="s">
        <v>273</v>
      </c>
      <c r="AH30" s="20" t="s">
        <v>267</v>
      </c>
      <c r="AI30" s="3" t="s">
        <v>274</v>
      </c>
      <c r="AJ30" s="3" t="s">
        <v>267</v>
      </c>
      <c r="AK30" s="6"/>
      <c r="AL30" s="6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</row>
    <row r="31" spans="1:52" x14ac:dyDescent="0.25">
      <c r="A31" s="6">
        <v>219</v>
      </c>
      <c r="B31" s="6" t="s">
        <v>167</v>
      </c>
      <c r="C31" s="6" t="s">
        <v>47</v>
      </c>
      <c r="D31" s="6" t="s">
        <v>157</v>
      </c>
      <c r="E31" s="12">
        <v>2.4</v>
      </c>
      <c r="F31" s="12">
        <v>1.5</v>
      </c>
      <c r="G31" s="12">
        <v>1.4</v>
      </c>
      <c r="H31" s="12">
        <v>0</v>
      </c>
      <c r="I31" s="15">
        <f>E31+10-((F31+G31)/2)-H31</f>
        <v>10.950000000000001</v>
      </c>
      <c r="J31" s="12">
        <v>0</v>
      </c>
      <c r="K31" s="12">
        <v>0</v>
      </c>
      <c r="L31" s="12">
        <v>0</v>
      </c>
      <c r="M31" s="12">
        <v>0</v>
      </c>
      <c r="N31" s="15">
        <f t="shared" ref="N31:N35" si="44">J31+10-((K31+L31)/2)-M31</f>
        <v>10</v>
      </c>
      <c r="O31" s="15">
        <f>IF(I31&gt;N31,I31,N31)</f>
        <v>10.950000000000001</v>
      </c>
      <c r="P31" s="3"/>
      <c r="Q31" s="12">
        <v>2.9</v>
      </c>
      <c r="R31" s="12">
        <v>3.6</v>
      </c>
      <c r="S31" s="12">
        <v>2.9</v>
      </c>
      <c r="T31" s="12">
        <v>0</v>
      </c>
      <c r="U31" s="17">
        <f t="shared" ref="U31:U35" si="45">Q31+10-((R31+S31)/2)-T31</f>
        <v>9.65</v>
      </c>
      <c r="V31" s="3"/>
      <c r="W31" s="12">
        <v>2.6</v>
      </c>
      <c r="X31" s="12">
        <v>3.7</v>
      </c>
      <c r="Y31" s="12">
        <v>3.9</v>
      </c>
      <c r="Z31" s="12">
        <v>0</v>
      </c>
      <c r="AA31" s="19">
        <f t="shared" ref="AA31:AA35" si="46">W31+10-((X31+Y31)/2)-Z31</f>
        <v>8.8000000000000007</v>
      </c>
      <c r="AB31" s="3"/>
      <c r="AC31" s="12">
        <v>3.6</v>
      </c>
      <c r="AD31" s="12">
        <v>3.2</v>
      </c>
      <c r="AE31" s="12">
        <v>3.2</v>
      </c>
      <c r="AF31" s="12">
        <v>0</v>
      </c>
      <c r="AG31" s="21">
        <f t="shared" ref="AG31:AG35" si="47">AC31+10-((AD31+AE31)/2)-AF31</f>
        <v>10.399999999999999</v>
      </c>
      <c r="AH31" s="3"/>
      <c r="AI31" s="13">
        <f>O31+U31+AA31+AG31</f>
        <v>39.799999999999997</v>
      </c>
      <c r="AJ31" s="3"/>
      <c r="AK31" s="6"/>
      <c r="AL31" s="6"/>
      <c r="AM31" s="28">
        <f>O31</f>
        <v>10.950000000000001</v>
      </c>
      <c r="AN31" s="14">
        <f>_xlfn.RANK.EQ(AM31,(AM$31:AM$35),0)</f>
        <v>5</v>
      </c>
      <c r="AO31" s="15">
        <f t="shared" ref="AO31:AO35" si="48">IF(AN31&lt;4,AM31,0)</f>
        <v>0</v>
      </c>
      <c r="AP31" s="26">
        <f>U31</f>
        <v>9.65</v>
      </c>
      <c r="AQ31" s="16">
        <f t="shared" ref="AQ31:AQ35" si="49">_xlfn.RANK.EQ(AP31,(AP$31:AP$35),0)</f>
        <v>5</v>
      </c>
      <c r="AR31" s="17">
        <f t="shared" ref="AR31:AR35" si="50">IF(AQ31&lt;4,AP31,0)</f>
        <v>0</v>
      </c>
      <c r="AS31" s="24">
        <f>AA31</f>
        <v>8.8000000000000007</v>
      </c>
      <c r="AT31" s="18">
        <f t="shared" ref="AT31:AT35" si="51">_xlfn.RANK.EQ(AS31,(AS$31:AS$35),0)</f>
        <v>4</v>
      </c>
      <c r="AU31" s="19">
        <f t="shared" ref="AU31:AU35" si="52">IF(AT31&lt;4,AS31,0)</f>
        <v>0</v>
      </c>
      <c r="AV31" s="22">
        <f>AG31</f>
        <v>10.399999999999999</v>
      </c>
      <c r="AW31" s="20">
        <f t="shared" ref="AW31:AW35" si="53">_xlfn.RANK.EQ(AV31,(AV$31:AV$35),0)</f>
        <v>2</v>
      </c>
      <c r="AX31" s="21">
        <f t="shared" ref="AX31:AX35" si="54">IF(AW31&lt;4,AV31,0)</f>
        <v>10.399999999999999</v>
      </c>
      <c r="AY31" s="6"/>
      <c r="AZ31" s="6"/>
    </row>
    <row r="32" spans="1:52" x14ac:dyDescent="0.25">
      <c r="A32" s="6">
        <v>220</v>
      </c>
      <c r="B32" s="6" t="s">
        <v>168</v>
      </c>
      <c r="C32" s="6" t="s">
        <v>47</v>
      </c>
      <c r="D32" s="6" t="s">
        <v>157</v>
      </c>
      <c r="E32" s="12">
        <v>3.2</v>
      </c>
      <c r="F32" s="12">
        <v>1.4</v>
      </c>
      <c r="G32" s="12">
        <v>1.3</v>
      </c>
      <c r="H32" s="12">
        <v>0</v>
      </c>
      <c r="I32" s="15">
        <f>E32+10-((F32+G32)/2)-H32</f>
        <v>11.85</v>
      </c>
      <c r="J32" s="12">
        <v>0</v>
      </c>
      <c r="K32" s="12">
        <v>0</v>
      </c>
      <c r="L32" s="12">
        <v>0</v>
      </c>
      <c r="M32" s="12">
        <v>0</v>
      </c>
      <c r="N32" s="15">
        <f t="shared" si="44"/>
        <v>10</v>
      </c>
      <c r="O32" s="15">
        <f>IF(I32&gt;N32,I32,N32)</f>
        <v>11.85</v>
      </c>
      <c r="P32" s="3"/>
      <c r="Q32" s="12">
        <v>2.9</v>
      </c>
      <c r="R32" s="12">
        <v>2.8</v>
      </c>
      <c r="S32" s="12">
        <v>2.4</v>
      </c>
      <c r="T32" s="12">
        <v>0</v>
      </c>
      <c r="U32" s="17">
        <f t="shared" si="45"/>
        <v>10.3</v>
      </c>
      <c r="V32" s="3"/>
      <c r="W32" s="12">
        <v>2.5</v>
      </c>
      <c r="X32" s="12">
        <v>3.4</v>
      </c>
      <c r="Y32" s="12">
        <v>3.3</v>
      </c>
      <c r="Z32" s="12">
        <v>0</v>
      </c>
      <c r="AA32" s="19">
        <f t="shared" si="46"/>
        <v>9.15</v>
      </c>
      <c r="AB32" s="3"/>
      <c r="AC32" s="12">
        <v>3.6</v>
      </c>
      <c r="AD32" s="12">
        <v>3.6</v>
      </c>
      <c r="AE32" s="12">
        <v>3.6</v>
      </c>
      <c r="AF32" s="12">
        <v>0</v>
      </c>
      <c r="AG32" s="21">
        <f t="shared" si="47"/>
        <v>10</v>
      </c>
      <c r="AH32" s="3"/>
      <c r="AI32" s="13">
        <f>O32+U32+AA32+AG32</f>
        <v>41.3</v>
      </c>
      <c r="AJ32" s="3"/>
      <c r="AK32" s="6"/>
      <c r="AL32" s="6"/>
      <c r="AM32" s="28">
        <f>O32</f>
        <v>11.85</v>
      </c>
      <c r="AN32" s="14">
        <f t="shared" ref="AN32:AN35" si="55">_xlfn.RANK.EQ(AM32,(AM$31:AM$35),0)</f>
        <v>1</v>
      </c>
      <c r="AO32" s="15">
        <f t="shared" si="48"/>
        <v>11.85</v>
      </c>
      <c r="AP32" s="26">
        <f>U32</f>
        <v>10.3</v>
      </c>
      <c r="AQ32" s="16">
        <f t="shared" si="49"/>
        <v>2</v>
      </c>
      <c r="AR32" s="17">
        <f t="shared" si="50"/>
        <v>10.3</v>
      </c>
      <c r="AS32" s="24">
        <f>AA32</f>
        <v>9.15</v>
      </c>
      <c r="AT32" s="18">
        <f t="shared" si="51"/>
        <v>3</v>
      </c>
      <c r="AU32" s="19">
        <f t="shared" si="52"/>
        <v>9.15</v>
      </c>
      <c r="AV32" s="22">
        <f>AG32</f>
        <v>10</v>
      </c>
      <c r="AW32" s="20">
        <f t="shared" si="53"/>
        <v>3</v>
      </c>
      <c r="AX32" s="21">
        <f t="shared" si="54"/>
        <v>10</v>
      </c>
      <c r="AY32" s="6"/>
      <c r="AZ32" s="6"/>
    </row>
    <row r="33" spans="1:52" x14ac:dyDescent="0.25">
      <c r="A33" s="6">
        <v>221</v>
      </c>
      <c r="B33" s="6" t="s">
        <v>169</v>
      </c>
      <c r="C33" s="6" t="s">
        <v>47</v>
      </c>
      <c r="D33" s="6" t="s">
        <v>157</v>
      </c>
      <c r="E33" s="12">
        <v>2.4</v>
      </c>
      <c r="F33" s="12">
        <v>1.3</v>
      </c>
      <c r="G33" s="12">
        <v>1.4</v>
      </c>
      <c r="H33" s="12">
        <v>0</v>
      </c>
      <c r="I33" s="15">
        <f>E33+10-((F33+G33)/2)-H33</f>
        <v>11.05</v>
      </c>
      <c r="J33" s="12">
        <v>0</v>
      </c>
      <c r="K33" s="12">
        <v>0</v>
      </c>
      <c r="L33" s="12">
        <v>0</v>
      </c>
      <c r="M33" s="12">
        <v>0</v>
      </c>
      <c r="N33" s="15">
        <f t="shared" si="44"/>
        <v>10</v>
      </c>
      <c r="O33" s="15">
        <f>IF(I33&gt;N33,I33,N33)</f>
        <v>11.05</v>
      </c>
      <c r="P33" s="3"/>
      <c r="Q33" s="12">
        <v>2.9</v>
      </c>
      <c r="R33" s="12">
        <v>2.9</v>
      </c>
      <c r="S33" s="12">
        <v>2.6</v>
      </c>
      <c r="T33" s="12">
        <v>0</v>
      </c>
      <c r="U33" s="17">
        <f t="shared" si="45"/>
        <v>10.15</v>
      </c>
      <c r="V33" s="3"/>
      <c r="W33" s="12">
        <v>3</v>
      </c>
      <c r="X33" s="12">
        <v>2.7</v>
      </c>
      <c r="Y33" s="12">
        <v>3</v>
      </c>
      <c r="Z33" s="12">
        <v>0</v>
      </c>
      <c r="AA33" s="19">
        <f t="shared" si="46"/>
        <v>10.15</v>
      </c>
      <c r="AB33" s="3"/>
      <c r="AC33" s="12">
        <v>3.8</v>
      </c>
      <c r="AD33" s="12">
        <v>3</v>
      </c>
      <c r="AE33" s="12">
        <v>3.2</v>
      </c>
      <c r="AF33" s="12">
        <v>0</v>
      </c>
      <c r="AG33" s="21">
        <f t="shared" si="47"/>
        <v>10.700000000000001</v>
      </c>
      <c r="AH33" s="3"/>
      <c r="AI33" s="13">
        <f>O33+U33+AA33+AG33</f>
        <v>42.050000000000004</v>
      </c>
      <c r="AJ33" s="3"/>
      <c r="AK33" s="6"/>
      <c r="AL33" s="6"/>
      <c r="AM33" s="28">
        <f>O33</f>
        <v>11.05</v>
      </c>
      <c r="AN33" s="14">
        <f t="shared" si="55"/>
        <v>4</v>
      </c>
      <c r="AO33" s="15">
        <f t="shared" si="48"/>
        <v>0</v>
      </c>
      <c r="AP33" s="26">
        <f>U33</f>
        <v>10.15</v>
      </c>
      <c r="AQ33" s="16">
        <f t="shared" si="49"/>
        <v>3</v>
      </c>
      <c r="AR33" s="17">
        <f t="shared" si="50"/>
        <v>10.15</v>
      </c>
      <c r="AS33" s="24">
        <f>AA33</f>
        <v>10.15</v>
      </c>
      <c r="AT33" s="18">
        <f t="shared" si="51"/>
        <v>1</v>
      </c>
      <c r="AU33" s="19">
        <f t="shared" si="52"/>
        <v>10.15</v>
      </c>
      <c r="AV33" s="22">
        <f>AG33</f>
        <v>10.700000000000001</v>
      </c>
      <c r="AW33" s="20">
        <f t="shared" si="53"/>
        <v>1</v>
      </c>
      <c r="AX33" s="21">
        <f t="shared" si="54"/>
        <v>10.700000000000001</v>
      </c>
      <c r="AY33" s="6"/>
      <c r="AZ33" s="6"/>
    </row>
    <row r="34" spans="1:52" x14ac:dyDescent="0.25">
      <c r="A34" s="6">
        <v>222</v>
      </c>
      <c r="B34" s="6" t="s">
        <v>170</v>
      </c>
      <c r="C34" s="6" t="s">
        <v>47</v>
      </c>
      <c r="D34" s="6" t="s">
        <v>157</v>
      </c>
      <c r="E34" s="12">
        <v>2.4</v>
      </c>
      <c r="F34" s="12">
        <v>1.1000000000000001</v>
      </c>
      <c r="G34" s="12">
        <v>1.2</v>
      </c>
      <c r="H34" s="12">
        <v>0</v>
      </c>
      <c r="I34" s="15">
        <f>E34+10-((F34+G34)/2)-H34</f>
        <v>11.25</v>
      </c>
      <c r="J34" s="12">
        <v>0</v>
      </c>
      <c r="K34" s="12">
        <v>0</v>
      </c>
      <c r="L34" s="12">
        <v>0</v>
      </c>
      <c r="M34" s="12">
        <v>0</v>
      </c>
      <c r="N34" s="15">
        <f t="shared" si="44"/>
        <v>10</v>
      </c>
      <c r="O34" s="15">
        <f>IF(I34&gt;N34,I34,N34)</f>
        <v>11.25</v>
      </c>
      <c r="P34" s="3"/>
      <c r="Q34" s="12">
        <v>2.9</v>
      </c>
      <c r="R34" s="12">
        <v>2.7</v>
      </c>
      <c r="S34" s="12">
        <v>2.2000000000000002</v>
      </c>
      <c r="T34" s="12">
        <v>0</v>
      </c>
      <c r="U34" s="17">
        <f t="shared" si="45"/>
        <v>10.45</v>
      </c>
      <c r="V34" s="3"/>
      <c r="W34" s="12">
        <v>3</v>
      </c>
      <c r="X34" s="12">
        <v>3.8</v>
      </c>
      <c r="Y34" s="12">
        <v>3.6</v>
      </c>
      <c r="Z34" s="12">
        <v>0</v>
      </c>
      <c r="AA34" s="19">
        <f t="shared" si="46"/>
        <v>9.3000000000000007</v>
      </c>
      <c r="AB34" s="3"/>
      <c r="AC34" s="12">
        <v>3.2</v>
      </c>
      <c r="AD34" s="12">
        <v>3.3</v>
      </c>
      <c r="AE34" s="12">
        <v>3.4</v>
      </c>
      <c r="AF34" s="12">
        <v>0</v>
      </c>
      <c r="AG34" s="21">
        <f t="shared" si="47"/>
        <v>9.85</v>
      </c>
      <c r="AH34" s="3"/>
      <c r="AI34" s="13">
        <f>O34+U34+AA34+AG34</f>
        <v>40.85</v>
      </c>
      <c r="AJ34" s="3"/>
      <c r="AK34" s="6"/>
      <c r="AL34" s="6"/>
      <c r="AM34" s="28">
        <f>O34</f>
        <v>11.25</v>
      </c>
      <c r="AN34" s="14">
        <f t="shared" si="55"/>
        <v>2</v>
      </c>
      <c r="AO34" s="15">
        <f t="shared" si="48"/>
        <v>11.25</v>
      </c>
      <c r="AP34" s="26">
        <f>U34</f>
        <v>10.45</v>
      </c>
      <c r="AQ34" s="16">
        <f t="shared" si="49"/>
        <v>1</v>
      </c>
      <c r="AR34" s="17">
        <f t="shared" si="50"/>
        <v>10.45</v>
      </c>
      <c r="AS34" s="24">
        <f>AA34</f>
        <v>9.3000000000000007</v>
      </c>
      <c r="AT34" s="18">
        <f t="shared" si="51"/>
        <v>2</v>
      </c>
      <c r="AU34" s="19">
        <f t="shared" si="52"/>
        <v>9.3000000000000007</v>
      </c>
      <c r="AV34" s="22">
        <f>AG34</f>
        <v>9.85</v>
      </c>
      <c r="AW34" s="20">
        <f t="shared" si="53"/>
        <v>4</v>
      </c>
      <c r="AX34" s="21">
        <f t="shared" si="54"/>
        <v>0</v>
      </c>
      <c r="AY34" s="6"/>
      <c r="AZ34" s="6"/>
    </row>
    <row r="35" spans="1:52" x14ac:dyDescent="0.25">
      <c r="A35" s="6">
        <v>223</v>
      </c>
      <c r="B35" s="6" t="s">
        <v>171</v>
      </c>
      <c r="C35" s="6" t="s">
        <v>47</v>
      </c>
      <c r="D35" s="6" t="s">
        <v>157</v>
      </c>
      <c r="E35" s="12">
        <v>2.4</v>
      </c>
      <c r="F35" s="12">
        <v>1.3</v>
      </c>
      <c r="G35" s="12">
        <v>1.3</v>
      </c>
      <c r="H35" s="12">
        <v>0</v>
      </c>
      <c r="I35" s="15">
        <f>E35+10-((F35+G35)/2)-H35</f>
        <v>11.1</v>
      </c>
      <c r="J35" s="12">
        <v>0</v>
      </c>
      <c r="K35" s="12">
        <v>0</v>
      </c>
      <c r="L35" s="12">
        <v>0</v>
      </c>
      <c r="M35" s="12">
        <v>0</v>
      </c>
      <c r="N35" s="15">
        <f t="shared" si="44"/>
        <v>10</v>
      </c>
      <c r="O35" s="15">
        <f>IF(I35&gt;N35,I35,N35)</f>
        <v>11.1</v>
      </c>
      <c r="P35" s="3"/>
      <c r="Q35" s="12">
        <v>2.9</v>
      </c>
      <c r="R35" s="12">
        <v>3.1</v>
      </c>
      <c r="S35" s="12">
        <v>2.5</v>
      </c>
      <c r="T35" s="12">
        <v>0</v>
      </c>
      <c r="U35" s="17">
        <f t="shared" si="45"/>
        <v>10.100000000000001</v>
      </c>
      <c r="V35" s="3"/>
      <c r="W35" s="12">
        <v>2.4</v>
      </c>
      <c r="X35" s="12">
        <v>3.7</v>
      </c>
      <c r="Y35" s="12">
        <v>3.7</v>
      </c>
      <c r="Z35" s="12">
        <v>0</v>
      </c>
      <c r="AA35" s="19">
        <f t="shared" si="46"/>
        <v>8.6999999999999993</v>
      </c>
      <c r="AB35" s="3"/>
      <c r="AC35" s="12">
        <v>3.3</v>
      </c>
      <c r="AD35" s="12">
        <v>4.5</v>
      </c>
      <c r="AE35" s="12">
        <v>4.5</v>
      </c>
      <c r="AF35" s="12">
        <v>0</v>
      </c>
      <c r="AG35" s="21">
        <f t="shared" si="47"/>
        <v>8.8000000000000007</v>
      </c>
      <c r="AH35" s="3"/>
      <c r="AI35" s="13">
        <f>O35+U35+AA35+AG35</f>
        <v>38.700000000000003</v>
      </c>
      <c r="AJ35" s="3"/>
      <c r="AK35" s="6"/>
      <c r="AL35" s="6"/>
      <c r="AM35" s="28">
        <f>O35</f>
        <v>11.1</v>
      </c>
      <c r="AN35" s="14">
        <f t="shared" si="55"/>
        <v>3</v>
      </c>
      <c r="AO35" s="15">
        <f t="shared" si="48"/>
        <v>11.1</v>
      </c>
      <c r="AP35" s="26">
        <f>U35</f>
        <v>10.100000000000001</v>
      </c>
      <c r="AQ35" s="16">
        <f t="shared" si="49"/>
        <v>4</v>
      </c>
      <c r="AR35" s="17">
        <f t="shared" si="50"/>
        <v>0</v>
      </c>
      <c r="AS35" s="24">
        <f>AA35</f>
        <v>8.6999999999999993</v>
      </c>
      <c r="AT35" s="18">
        <f t="shared" si="51"/>
        <v>5</v>
      </c>
      <c r="AU35" s="19">
        <f t="shared" si="52"/>
        <v>0</v>
      </c>
      <c r="AV35" s="22">
        <f>AG35</f>
        <v>8.8000000000000007</v>
      </c>
      <c r="AW35" s="20">
        <f t="shared" si="53"/>
        <v>5</v>
      </c>
      <c r="AX35" s="21">
        <f t="shared" si="54"/>
        <v>0</v>
      </c>
      <c r="AY35" s="6"/>
      <c r="AZ35" s="6"/>
    </row>
    <row r="36" spans="1:52" x14ac:dyDescent="0.25">
      <c r="A36" s="67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9"/>
      <c r="AK36" s="6"/>
      <c r="AL36" s="6"/>
      <c r="AM36" s="28"/>
      <c r="AN36" s="14"/>
      <c r="AO36" s="28">
        <f>SUM(AO31:AO35)</f>
        <v>34.200000000000003</v>
      </c>
      <c r="AP36" s="26"/>
      <c r="AQ36" s="16"/>
      <c r="AR36" s="26">
        <f>SUM(AR31:AR35)</f>
        <v>30.900000000000002</v>
      </c>
      <c r="AS36" s="24"/>
      <c r="AT36" s="18"/>
      <c r="AU36" s="24">
        <f>SUM(AU31:AU35)</f>
        <v>28.6</v>
      </c>
      <c r="AV36" s="22"/>
      <c r="AW36" s="20"/>
      <c r="AX36" s="22">
        <f>SUM(AX31:AX35)</f>
        <v>31.1</v>
      </c>
      <c r="AY36" s="11">
        <f>SUM(AO36:AX36)</f>
        <v>124.80000000000001</v>
      </c>
      <c r="AZ36" s="3">
        <f>_xlfn.RANK.EQ(AY36,(AY$10:AY$36),0)</f>
        <v>4</v>
      </c>
    </row>
    <row r="37" spans="1:52" x14ac:dyDescent="0.25">
      <c r="A37" s="73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5"/>
      <c r="AK37" s="6"/>
      <c r="AL37" s="6"/>
      <c r="AM37" s="99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1"/>
    </row>
    <row r="38" spans="1:52" x14ac:dyDescent="0.25">
      <c r="A38" s="6" t="s">
        <v>293</v>
      </c>
      <c r="B38" s="6" t="s">
        <v>92</v>
      </c>
      <c r="C38" s="6" t="s">
        <v>93</v>
      </c>
      <c r="D38" s="6" t="s">
        <v>298</v>
      </c>
      <c r="E38" s="12"/>
      <c r="F38" s="12"/>
      <c r="G38" s="12"/>
      <c r="H38" s="12"/>
      <c r="I38" s="13"/>
      <c r="J38" s="12"/>
      <c r="K38" s="12"/>
      <c r="L38" s="12"/>
      <c r="M38" s="12"/>
      <c r="N38" s="13"/>
      <c r="O38" s="15" t="s">
        <v>248</v>
      </c>
      <c r="P38" s="14" t="s">
        <v>267</v>
      </c>
      <c r="Q38" s="3"/>
      <c r="R38" s="3"/>
      <c r="S38" s="3"/>
      <c r="T38" s="3"/>
      <c r="U38" s="17" t="s">
        <v>249</v>
      </c>
      <c r="V38" s="16" t="s">
        <v>267</v>
      </c>
      <c r="W38" s="3"/>
      <c r="X38" s="3"/>
      <c r="Y38" s="3"/>
      <c r="Z38" s="3"/>
      <c r="AA38" s="19" t="s">
        <v>250</v>
      </c>
      <c r="AB38" s="18" t="s">
        <v>267</v>
      </c>
      <c r="AC38" s="3"/>
      <c r="AD38" s="3"/>
      <c r="AE38" s="3"/>
      <c r="AF38" s="3"/>
      <c r="AG38" s="20" t="s">
        <v>251</v>
      </c>
      <c r="AH38" s="20" t="s">
        <v>267</v>
      </c>
      <c r="AI38" s="13" t="s">
        <v>274</v>
      </c>
      <c r="AJ38" s="3" t="s">
        <v>267</v>
      </c>
      <c r="AK38" s="6"/>
      <c r="AL38" s="6"/>
      <c r="AM38" s="102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4"/>
    </row>
    <row r="39" spans="1:52" x14ac:dyDescent="0.25">
      <c r="A39" s="6">
        <v>201</v>
      </c>
      <c r="B39" s="6" t="s">
        <v>146</v>
      </c>
      <c r="C39" s="6" t="s">
        <v>71</v>
      </c>
      <c r="D39" s="6" t="s">
        <v>157</v>
      </c>
      <c r="E39" s="12"/>
      <c r="F39" s="12"/>
      <c r="G39" s="12"/>
      <c r="H39" s="12"/>
      <c r="I39" s="13"/>
      <c r="J39" s="12"/>
      <c r="K39" s="12"/>
      <c r="L39" s="12"/>
      <c r="M39" s="12"/>
      <c r="N39" s="13"/>
      <c r="O39" s="15">
        <f>O5</f>
        <v>11.7</v>
      </c>
      <c r="P39" s="3">
        <f>_xlfn.RANK.EQ(O39,(O$39:O$51),0)</f>
        <v>4</v>
      </c>
      <c r="Q39" s="12"/>
      <c r="R39" s="12"/>
      <c r="S39" s="12"/>
      <c r="T39" s="12"/>
      <c r="U39" s="17">
        <f>U5</f>
        <v>11.2</v>
      </c>
      <c r="V39" s="3">
        <f t="shared" ref="V39:V51" si="56">_xlfn.RANK.EQ(U39,(U$39:U$51),0)</f>
        <v>3</v>
      </c>
      <c r="W39" s="12"/>
      <c r="X39" s="12"/>
      <c r="Y39" s="12"/>
      <c r="Z39" s="12"/>
      <c r="AA39" s="19">
        <f>AA5</f>
        <v>11.6</v>
      </c>
      <c r="AB39" s="3">
        <f t="shared" ref="AB39:AB51" si="57">_xlfn.RANK.EQ(AA39,(AA$39:AA$51),0)</f>
        <v>2</v>
      </c>
      <c r="AC39" s="12"/>
      <c r="AD39" s="12"/>
      <c r="AE39" s="12"/>
      <c r="AF39" s="12"/>
      <c r="AG39" s="21">
        <f>AG5</f>
        <v>12.05</v>
      </c>
      <c r="AH39" s="3">
        <f t="shared" ref="AH39:AH51" si="58">_xlfn.RANK.EQ(AG39,(AG$39:AG$51),0)</f>
        <v>1</v>
      </c>
      <c r="AI39" s="13">
        <f>AI5</f>
        <v>46.55</v>
      </c>
      <c r="AJ39" s="3">
        <f t="shared" ref="AJ39:AJ51" si="59">_xlfn.RANK.EQ(AI39,(AI$39:AI$51),0)</f>
        <v>1</v>
      </c>
      <c r="AK39" s="6"/>
      <c r="AL39" s="6"/>
      <c r="AM39" s="102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4"/>
    </row>
    <row r="40" spans="1:52" x14ac:dyDescent="0.25">
      <c r="A40" s="6">
        <v>202</v>
      </c>
      <c r="B40" s="6" t="s">
        <v>147</v>
      </c>
      <c r="C40" s="6" t="s">
        <v>71</v>
      </c>
      <c r="D40" s="6" t="s">
        <v>157</v>
      </c>
      <c r="E40" s="12"/>
      <c r="F40" s="12"/>
      <c r="G40" s="12"/>
      <c r="H40" s="12"/>
      <c r="I40" s="13"/>
      <c r="J40" s="12"/>
      <c r="K40" s="12"/>
      <c r="L40" s="12"/>
      <c r="M40" s="12"/>
      <c r="N40" s="13"/>
      <c r="O40" s="15">
        <f>O6</f>
        <v>10.8</v>
      </c>
      <c r="P40" s="3">
        <f t="shared" ref="P40:P51" si="60">_xlfn.RANK.EQ(O40,(O$39:O$51),0)</f>
        <v>10</v>
      </c>
      <c r="Q40" s="12"/>
      <c r="R40" s="12"/>
      <c r="S40" s="12"/>
      <c r="T40" s="12"/>
      <c r="U40" s="17">
        <f>U6</f>
        <v>10.5</v>
      </c>
      <c r="V40" s="3">
        <f t="shared" si="56"/>
        <v>10</v>
      </c>
      <c r="W40" s="12"/>
      <c r="X40" s="12"/>
      <c r="Y40" s="12"/>
      <c r="Z40" s="12"/>
      <c r="AA40" s="19">
        <f>AA6</f>
        <v>11.549999999999999</v>
      </c>
      <c r="AB40" s="3">
        <f t="shared" si="57"/>
        <v>3</v>
      </c>
      <c r="AC40" s="12"/>
      <c r="AD40" s="12"/>
      <c r="AE40" s="12"/>
      <c r="AF40" s="12"/>
      <c r="AG40" s="21">
        <f>AG6</f>
        <v>11.600000000000001</v>
      </c>
      <c r="AH40" s="3">
        <f t="shared" si="58"/>
        <v>3</v>
      </c>
      <c r="AI40" s="13">
        <f>AI6</f>
        <v>44.45</v>
      </c>
      <c r="AJ40" s="3">
        <f t="shared" si="59"/>
        <v>3</v>
      </c>
      <c r="AK40" s="6"/>
      <c r="AL40" s="6"/>
      <c r="AM40" s="102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4"/>
    </row>
    <row r="41" spans="1:52" x14ac:dyDescent="0.25">
      <c r="A41" s="6">
        <v>203</v>
      </c>
      <c r="B41" s="6" t="s">
        <v>148</v>
      </c>
      <c r="C41" s="6" t="s">
        <v>71</v>
      </c>
      <c r="D41" s="6" t="s">
        <v>157</v>
      </c>
      <c r="E41" s="12"/>
      <c r="F41" s="12"/>
      <c r="G41" s="12"/>
      <c r="H41" s="12"/>
      <c r="I41" s="13"/>
      <c r="J41" s="12"/>
      <c r="K41" s="12"/>
      <c r="L41" s="12"/>
      <c r="M41" s="12"/>
      <c r="N41" s="13"/>
      <c r="O41" s="15">
        <f>O7</f>
        <v>11.35</v>
      </c>
      <c r="P41" s="3">
        <f t="shared" si="60"/>
        <v>5</v>
      </c>
      <c r="Q41" s="12"/>
      <c r="R41" s="12"/>
      <c r="S41" s="12"/>
      <c r="T41" s="12"/>
      <c r="U41" s="17">
        <f>U7</f>
        <v>10.85</v>
      </c>
      <c r="V41" s="3">
        <f t="shared" si="56"/>
        <v>4</v>
      </c>
      <c r="W41" s="12"/>
      <c r="X41" s="12"/>
      <c r="Y41" s="12"/>
      <c r="Z41" s="12"/>
      <c r="AA41" s="19">
        <f>AA7</f>
        <v>11.85</v>
      </c>
      <c r="AB41" s="3">
        <f t="shared" si="57"/>
        <v>1</v>
      </c>
      <c r="AC41" s="12"/>
      <c r="AD41" s="12"/>
      <c r="AE41" s="12"/>
      <c r="AF41" s="12"/>
      <c r="AG41" s="21">
        <f>AG7</f>
        <v>11.65</v>
      </c>
      <c r="AH41" s="3">
        <f t="shared" si="58"/>
        <v>2</v>
      </c>
      <c r="AI41" s="13">
        <f>AI7</f>
        <v>45.699999999999996</v>
      </c>
      <c r="AJ41" s="3">
        <f t="shared" si="59"/>
        <v>2</v>
      </c>
      <c r="AK41" s="6"/>
      <c r="AL41" s="6"/>
      <c r="AM41" s="102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4"/>
    </row>
    <row r="42" spans="1:52" x14ac:dyDescent="0.25">
      <c r="A42" s="6">
        <v>204</v>
      </c>
      <c r="B42" s="6" t="s">
        <v>149</v>
      </c>
      <c r="C42" s="6" t="s">
        <v>71</v>
      </c>
      <c r="D42" s="6" t="s">
        <v>157</v>
      </c>
      <c r="E42" s="12"/>
      <c r="F42" s="12"/>
      <c r="G42" s="12"/>
      <c r="H42" s="12"/>
      <c r="I42" s="13"/>
      <c r="J42" s="12"/>
      <c r="K42" s="12"/>
      <c r="L42" s="12"/>
      <c r="M42" s="12"/>
      <c r="N42" s="13"/>
      <c r="O42" s="15">
        <f>O8</f>
        <v>11.8</v>
      </c>
      <c r="P42" s="3">
        <f t="shared" si="60"/>
        <v>2</v>
      </c>
      <c r="Q42" s="12"/>
      <c r="R42" s="12"/>
      <c r="S42" s="12"/>
      <c r="T42" s="12"/>
      <c r="U42" s="17">
        <f>U8</f>
        <v>10.5</v>
      </c>
      <c r="V42" s="3">
        <f t="shared" si="56"/>
        <v>10</v>
      </c>
      <c r="W42" s="12"/>
      <c r="X42" s="12"/>
      <c r="Y42" s="12"/>
      <c r="Z42" s="12"/>
      <c r="AA42" s="19">
        <f>AA8</f>
        <v>10.4</v>
      </c>
      <c r="AB42" s="3">
        <f t="shared" si="57"/>
        <v>8</v>
      </c>
      <c r="AC42" s="12"/>
      <c r="AD42" s="12"/>
      <c r="AE42" s="12"/>
      <c r="AF42" s="12"/>
      <c r="AG42" s="21">
        <f>AG8</f>
        <v>11.3</v>
      </c>
      <c r="AH42" s="3">
        <f t="shared" si="58"/>
        <v>5</v>
      </c>
      <c r="AI42" s="13">
        <f>AI8</f>
        <v>44</v>
      </c>
      <c r="AJ42" s="3">
        <f t="shared" si="59"/>
        <v>4</v>
      </c>
      <c r="AK42" s="6"/>
      <c r="AL42" s="6"/>
      <c r="AM42" s="102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4"/>
    </row>
    <row r="43" spans="1:52" x14ac:dyDescent="0.25">
      <c r="A43" s="6">
        <v>205</v>
      </c>
      <c r="B43" s="6" t="s">
        <v>150</v>
      </c>
      <c r="C43" s="6" t="s">
        <v>71</v>
      </c>
      <c r="D43" s="6" t="s">
        <v>157</v>
      </c>
      <c r="E43" s="12"/>
      <c r="F43" s="12"/>
      <c r="G43" s="12"/>
      <c r="H43" s="12"/>
      <c r="I43" s="13"/>
      <c r="J43" s="12"/>
      <c r="K43" s="12"/>
      <c r="L43" s="12"/>
      <c r="M43" s="12"/>
      <c r="N43" s="13"/>
      <c r="O43" s="15">
        <f>O9</f>
        <v>10</v>
      </c>
      <c r="P43" s="3">
        <f t="shared" si="60"/>
        <v>13</v>
      </c>
      <c r="Q43" s="12"/>
      <c r="R43" s="12"/>
      <c r="S43" s="12"/>
      <c r="T43" s="12"/>
      <c r="U43" s="17">
        <f>U9</f>
        <v>11.7</v>
      </c>
      <c r="V43" s="3">
        <f t="shared" si="56"/>
        <v>1</v>
      </c>
      <c r="W43" s="12"/>
      <c r="X43" s="12"/>
      <c r="Y43" s="12"/>
      <c r="Z43" s="12"/>
      <c r="AA43" s="19">
        <f>AA9</f>
        <v>10</v>
      </c>
      <c r="AB43" s="3">
        <f t="shared" si="57"/>
        <v>10</v>
      </c>
      <c r="AC43" s="12"/>
      <c r="AD43" s="12"/>
      <c r="AE43" s="12"/>
      <c r="AF43" s="12"/>
      <c r="AG43" s="21">
        <f>AG9</f>
        <v>10</v>
      </c>
      <c r="AH43" s="3">
        <f t="shared" si="58"/>
        <v>10</v>
      </c>
      <c r="AI43" s="13">
        <f>AI9</f>
        <v>41.7</v>
      </c>
      <c r="AJ43" s="3">
        <f t="shared" si="59"/>
        <v>11</v>
      </c>
      <c r="AK43" s="6"/>
      <c r="AL43" s="6"/>
      <c r="AM43" s="102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4"/>
    </row>
    <row r="44" spans="1:52" x14ac:dyDescent="0.25">
      <c r="A44" s="6">
        <v>206</v>
      </c>
      <c r="B44" s="6" t="s">
        <v>153</v>
      </c>
      <c r="C44" s="6" t="s">
        <v>71</v>
      </c>
      <c r="D44" s="6" t="s">
        <v>157</v>
      </c>
      <c r="E44" s="12"/>
      <c r="F44" s="12"/>
      <c r="G44" s="12"/>
      <c r="H44" s="12"/>
      <c r="I44" s="13"/>
      <c r="J44" s="12"/>
      <c r="K44" s="12"/>
      <c r="L44" s="12"/>
      <c r="M44" s="12"/>
      <c r="N44" s="13"/>
      <c r="O44" s="15">
        <f>O12</f>
        <v>11</v>
      </c>
      <c r="P44" s="3">
        <f t="shared" si="60"/>
        <v>7</v>
      </c>
      <c r="Q44" s="12"/>
      <c r="R44" s="12"/>
      <c r="S44" s="12"/>
      <c r="T44" s="12"/>
      <c r="U44" s="17">
        <f>U12</f>
        <v>10.85</v>
      </c>
      <c r="V44" s="3">
        <f t="shared" si="56"/>
        <v>4</v>
      </c>
      <c r="W44" s="12"/>
      <c r="X44" s="12"/>
      <c r="Y44" s="12"/>
      <c r="Z44" s="12"/>
      <c r="AA44" s="19">
        <f>AA12</f>
        <v>11.05</v>
      </c>
      <c r="AB44" s="3">
        <f t="shared" si="57"/>
        <v>4</v>
      </c>
      <c r="AC44" s="12"/>
      <c r="AD44" s="12"/>
      <c r="AE44" s="12"/>
      <c r="AF44" s="12"/>
      <c r="AG44" s="21">
        <f>AG12</f>
        <v>10.75</v>
      </c>
      <c r="AH44" s="3">
        <f t="shared" si="58"/>
        <v>9</v>
      </c>
      <c r="AI44" s="13">
        <f>AI12</f>
        <v>43.650000000000006</v>
      </c>
      <c r="AJ44" s="3">
        <f t="shared" si="59"/>
        <v>5</v>
      </c>
      <c r="AK44" s="6"/>
      <c r="AL44" s="6"/>
      <c r="AM44" s="102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4"/>
    </row>
    <row r="45" spans="1:52" x14ac:dyDescent="0.25">
      <c r="A45" s="6">
        <v>207</v>
      </c>
      <c r="B45" s="6" t="s">
        <v>154</v>
      </c>
      <c r="C45" s="6" t="s">
        <v>71</v>
      </c>
      <c r="D45" s="6" t="s">
        <v>157</v>
      </c>
      <c r="E45" s="12"/>
      <c r="F45" s="12"/>
      <c r="G45" s="12"/>
      <c r="H45" s="12"/>
      <c r="I45" s="13"/>
      <c r="J45" s="12"/>
      <c r="K45" s="12"/>
      <c r="L45" s="12"/>
      <c r="M45" s="12"/>
      <c r="N45" s="13"/>
      <c r="O45" s="15">
        <f>O13</f>
        <v>11.3</v>
      </c>
      <c r="P45" s="3">
        <f t="shared" si="60"/>
        <v>6</v>
      </c>
      <c r="Q45" s="12"/>
      <c r="R45" s="12"/>
      <c r="S45" s="12"/>
      <c r="T45" s="12"/>
      <c r="U45" s="17">
        <f>U13</f>
        <v>10.8</v>
      </c>
      <c r="V45" s="3">
        <f t="shared" si="56"/>
        <v>6</v>
      </c>
      <c r="W45" s="12"/>
      <c r="X45" s="12"/>
      <c r="Y45" s="12"/>
      <c r="Z45" s="12"/>
      <c r="AA45" s="19">
        <f>AA13</f>
        <v>10.6</v>
      </c>
      <c r="AB45" s="3">
        <f t="shared" si="57"/>
        <v>6</v>
      </c>
      <c r="AC45" s="12"/>
      <c r="AD45" s="12"/>
      <c r="AE45" s="12"/>
      <c r="AF45" s="12"/>
      <c r="AG45" s="21">
        <f>AG13</f>
        <v>10.8</v>
      </c>
      <c r="AH45" s="3">
        <f t="shared" si="58"/>
        <v>8</v>
      </c>
      <c r="AI45" s="13">
        <f>AI13</f>
        <v>43.5</v>
      </c>
      <c r="AJ45" s="3">
        <f t="shared" si="59"/>
        <v>6</v>
      </c>
      <c r="AK45" s="6"/>
      <c r="AL45" s="6"/>
      <c r="AM45" s="102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4"/>
    </row>
    <row r="46" spans="1:52" x14ac:dyDescent="0.25">
      <c r="A46" s="6">
        <v>208</v>
      </c>
      <c r="B46" s="6" t="s">
        <v>155</v>
      </c>
      <c r="C46" s="6" t="s">
        <v>71</v>
      </c>
      <c r="D46" s="6" t="s">
        <v>157</v>
      </c>
      <c r="E46" s="12"/>
      <c r="F46" s="12"/>
      <c r="G46" s="12"/>
      <c r="H46" s="12"/>
      <c r="I46" s="13"/>
      <c r="J46" s="12"/>
      <c r="K46" s="12"/>
      <c r="L46" s="12"/>
      <c r="M46" s="12"/>
      <c r="N46" s="13"/>
      <c r="O46" s="15">
        <f>O14</f>
        <v>11.700000000000001</v>
      </c>
      <c r="P46" s="3">
        <f t="shared" si="60"/>
        <v>3</v>
      </c>
      <c r="Q46" s="12"/>
      <c r="R46" s="12"/>
      <c r="S46" s="12"/>
      <c r="T46" s="12"/>
      <c r="U46" s="17">
        <f>U14</f>
        <v>11.350000000000001</v>
      </c>
      <c r="V46" s="3">
        <f t="shared" si="56"/>
        <v>2</v>
      </c>
      <c r="W46" s="12"/>
      <c r="X46" s="12"/>
      <c r="Y46" s="12"/>
      <c r="Z46" s="12"/>
      <c r="AA46" s="19">
        <f>AA14</f>
        <v>8.3999999999999986</v>
      </c>
      <c r="AB46" s="3">
        <f t="shared" si="57"/>
        <v>13</v>
      </c>
      <c r="AC46" s="12"/>
      <c r="AD46" s="12"/>
      <c r="AE46" s="12"/>
      <c r="AF46" s="12"/>
      <c r="AG46" s="21">
        <f>AG14</f>
        <v>11.4</v>
      </c>
      <c r="AH46" s="3">
        <f t="shared" si="58"/>
        <v>4</v>
      </c>
      <c r="AI46" s="13">
        <f>AI14</f>
        <v>42.85</v>
      </c>
      <c r="AJ46" s="3">
        <f t="shared" si="59"/>
        <v>8</v>
      </c>
      <c r="AK46" s="6"/>
      <c r="AL46" s="6"/>
      <c r="AM46" s="102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4"/>
    </row>
    <row r="47" spans="1:52" x14ac:dyDescent="0.25">
      <c r="A47" s="6">
        <v>209</v>
      </c>
      <c r="B47" s="6" t="s">
        <v>156</v>
      </c>
      <c r="C47" s="6" t="s">
        <v>71</v>
      </c>
      <c r="D47" s="6" t="s">
        <v>157</v>
      </c>
      <c r="E47" s="12"/>
      <c r="F47" s="12"/>
      <c r="G47" s="12"/>
      <c r="H47" s="12"/>
      <c r="I47" s="13"/>
      <c r="J47" s="12"/>
      <c r="K47" s="12"/>
      <c r="L47" s="12"/>
      <c r="M47" s="12"/>
      <c r="N47" s="13"/>
      <c r="O47" s="15">
        <f>O15</f>
        <v>10.5</v>
      </c>
      <c r="P47" s="3">
        <f t="shared" si="60"/>
        <v>12</v>
      </c>
      <c r="Q47" s="12"/>
      <c r="R47" s="12"/>
      <c r="S47" s="12"/>
      <c r="T47" s="12"/>
      <c r="U47" s="17">
        <f>U15</f>
        <v>10.5</v>
      </c>
      <c r="V47" s="3">
        <f t="shared" si="56"/>
        <v>10</v>
      </c>
      <c r="W47" s="12"/>
      <c r="X47" s="12"/>
      <c r="Y47" s="12"/>
      <c r="Z47" s="12"/>
      <c r="AA47" s="19">
        <f>AA15</f>
        <v>10.199999999999999</v>
      </c>
      <c r="AB47" s="3">
        <f t="shared" si="57"/>
        <v>9</v>
      </c>
      <c r="AC47" s="12"/>
      <c r="AD47" s="12"/>
      <c r="AE47" s="12"/>
      <c r="AF47" s="12"/>
      <c r="AG47" s="21">
        <f>AG15</f>
        <v>11.15</v>
      </c>
      <c r="AH47" s="3">
        <f t="shared" si="58"/>
        <v>6</v>
      </c>
      <c r="AI47" s="13">
        <f>AI15</f>
        <v>42.35</v>
      </c>
      <c r="AJ47" s="3">
        <f t="shared" si="59"/>
        <v>9</v>
      </c>
      <c r="AK47" s="6"/>
      <c r="AL47" s="6"/>
      <c r="AM47" s="102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4"/>
    </row>
    <row r="48" spans="1:52" x14ac:dyDescent="0.25">
      <c r="A48" s="6">
        <v>210</v>
      </c>
      <c r="B48" s="6" t="s">
        <v>158</v>
      </c>
      <c r="C48" s="6" t="s">
        <v>57</v>
      </c>
      <c r="D48" s="6" t="s">
        <v>157</v>
      </c>
      <c r="E48" s="12"/>
      <c r="F48" s="12"/>
      <c r="G48" s="12"/>
      <c r="H48" s="12"/>
      <c r="I48" s="13"/>
      <c r="J48" s="12"/>
      <c r="K48" s="12"/>
      <c r="L48" s="12"/>
      <c r="M48" s="12"/>
      <c r="N48" s="13"/>
      <c r="O48" s="15">
        <f>O18</f>
        <v>10.950000000000001</v>
      </c>
      <c r="P48" s="3">
        <f t="shared" si="60"/>
        <v>8</v>
      </c>
      <c r="Q48" s="12"/>
      <c r="R48" s="12"/>
      <c r="S48" s="12"/>
      <c r="T48" s="12"/>
      <c r="U48" s="17">
        <f>U18</f>
        <v>10.600000000000001</v>
      </c>
      <c r="V48" s="3">
        <f t="shared" si="56"/>
        <v>9</v>
      </c>
      <c r="W48" s="12"/>
      <c r="X48" s="12"/>
      <c r="Y48" s="12"/>
      <c r="Z48" s="12"/>
      <c r="AA48" s="19">
        <f>AA18</f>
        <v>10.5</v>
      </c>
      <c r="AB48" s="3">
        <f t="shared" si="57"/>
        <v>7</v>
      </c>
      <c r="AC48" s="12"/>
      <c r="AD48" s="12"/>
      <c r="AE48" s="12"/>
      <c r="AF48" s="12"/>
      <c r="AG48" s="21">
        <f>AG18</f>
        <v>11.100000000000001</v>
      </c>
      <c r="AH48" s="3">
        <f t="shared" si="58"/>
        <v>7</v>
      </c>
      <c r="AI48" s="13">
        <f>AI18</f>
        <v>43.150000000000006</v>
      </c>
      <c r="AJ48" s="3">
        <f t="shared" si="59"/>
        <v>7</v>
      </c>
      <c r="AK48" s="6"/>
      <c r="AL48" s="6"/>
      <c r="AM48" s="102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4"/>
    </row>
    <row r="49" spans="1:52" x14ac:dyDescent="0.25">
      <c r="A49" s="6">
        <v>211</v>
      </c>
      <c r="B49" s="6" t="s">
        <v>159</v>
      </c>
      <c r="C49" s="6" t="s">
        <v>57</v>
      </c>
      <c r="D49" s="6" t="s">
        <v>157</v>
      </c>
      <c r="E49" s="12"/>
      <c r="F49" s="12"/>
      <c r="G49" s="12"/>
      <c r="H49" s="12"/>
      <c r="I49" s="13"/>
      <c r="J49" s="12"/>
      <c r="K49" s="12"/>
      <c r="L49" s="12"/>
      <c r="M49" s="12"/>
      <c r="N49" s="13"/>
      <c r="O49" s="15">
        <f>O19</f>
        <v>10.65</v>
      </c>
      <c r="P49" s="3">
        <f t="shared" si="60"/>
        <v>11</v>
      </c>
      <c r="Q49" s="12"/>
      <c r="R49" s="12"/>
      <c r="S49" s="12"/>
      <c r="T49" s="12"/>
      <c r="U49" s="17">
        <f>U19</f>
        <v>10.65</v>
      </c>
      <c r="V49" s="3">
        <f t="shared" si="56"/>
        <v>7</v>
      </c>
      <c r="W49" s="12"/>
      <c r="X49" s="12"/>
      <c r="Y49" s="12"/>
      <c r="Z49" s="12"/>
      <c r="AA49" s="19">
        <f>AA19</f>
        <v>11.05</v>
      </c>
      <c r="AB49" s="3">
        <f t="shared" si="57"/>
        <v>4</v>
      </c>
      <c r="AC49" s="12"/>
      <c r="AD49" s="12"/>
      <c r="AE49" s="12"/>
      <c r="AF49" s="12"/>
      <c r="AG49" s="21">
        <f>AG19</f>
        <v>9.3999999999999986</v>
      </c>
      <c r="AH49" s="3">
        <f t="shared" si="58"/>
        <v>13</v>
      </c>
      <c r="AI49" s="13">
        <f>AI19</f>
        <v>41.75</v>
      </c>
      <c r="AJ49" s="3">
        <f t="shared" si="59"/>
        <v>10</v>
      </c>
      <c r="AK49" s="6"/>
      <c r="AL49" s="6"/>
      <c r="AM49" s="102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4"/>
    </row>
    <row r="50" spans="1:52" x14ac:dyDescent="0.25">
      <c r="A50" s="6">
        <v>212</v>
      </c>
      <c r="B50" s="6" t="s">
        <v>160</v>
      </c>
      <c r="C50" s="6" t="s">
        <v>57</v>
      </c>
      <c r="D50" s="6" t="s">
        <v>157</v>
      </c>
      <c r="E50" s="12"/>
      <c r="F50" s="12"/>
      <c r="G50" s="12"/>
      <c r="H50" s="12"/>
      <c r="I50" s="13"/>
      <c r="J50" s="12"/>
      <c r="K50" s="12"/>
      <c r="L50" s="12"/>
      <c r="M50" s="12"/>
      <c r="N50" s="13"/>
      <c r="O50" s="15">
        <f>O20</f>
        <v>10.950000000000001</v>
      </c>
      <c r="P50" s="3">
        <f t="shared" si="60"/>
        <v>8</v>
      </c>
      <c r="Q50" s="12"/>
      <c r="R50" s="12"/>
      <c r="S50" s="12"/>
      <c r="T50" s="12"/>
      <c r="U50" s="17">
        <f>U20</f>
        <v>10.65</v>
      </c>
      <c r="V50" s="3">
        <f t="shared" si="56"/>
        <v>7</v>
      </c>
      <c r="W50" s="12"/>
      <c r="X50" s="12"/>
      <c r="Y50" s="12"/>
      <c r="Z50" s="12"/>
      <c r="AA50" s="19">
        <f>AA20</f>
        <v>8.5499999999999989</v>
      </c>
      <c r="AB50" s="3">
        <f t="shared" si="57"/>
        <v>12</v>
      </c>
      <c r="AC50" s="12"/>
      <c r="AD50" s="12"/>
      <c r="AE50" s="12"/>
      <c r="AF50" s="12"/>
      <c r="AG50" s="21">
        <f>AG20</f>
        <v>9.6</v>
      </c>
      <c r="AH50" s="3">
        <f t="shared" si="58"/>
        <v>12</v>
      </c>
      <c r="AI50" s="13">
        <f>AI20</f>
        <v>39.75</v>
      </c>
      <c r="AJ50" s="3">
        <f t="shared" si="59"/>
        <v>13</v>
      </c>
      <c r="AK50" s="6"/>
      <c r="AL50" s="6"/>
      <c r="AM50" s="102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4"/>
    </row>
    <row r="51" spans="1:52" x14ac:dyDescent="0.25">
      <c r="A51" s="6">
        <v>220</v>
      </c>
      <c r="B51" s="6" t="s">
        <v>168</v>
      </c>
      <c r="C51" s="6" t="s">
        <v>47</v>
      </c>
      <c r="D51" s="6" t="s">
        <v>157</v>
      </c>
      <c r="E51" s="12"/>
      <c r="F51" s="12"/>
      <c r="G51" s="12"/>
      <c r="H51" s="12"/>
      <c r="I51" s="13"/>
      <c r="J51" s="12"/>
      <c r="K51" s="12"/>
      <c r="L51" s="12"/>
      <c r="M51" s="12"/>
      <c r="N51" s="13"/>
      <c r="O51" s="15">
        <f>O32</f>
        <v>11.85</v>
      </c>
      <c r="P51" s="3">
        <f t="shared" si="60"/>
        <v>1</v>
      </c>
      <c r="Q51" s="12"/>
      <c r="R51" s="12"/>
      <c r="S51" s="12"/>
      <c r="T51" s="12"/>
      <c r="U51" s="17">
        <f>U32</f>
        <v>10.3</v>
      </c>
      <c r="V51" s="3">
        <f t="shared" si="56"/>
        <v>13</v>
      </c>
      <c r="W51" s="12"/>
      <c r="X51" s="12"/>
      <c r="Y51" s="12"/>
      <c r="Z51" s="12"/>
      <c r="AA51" s="19">
        <f>AA32</f>
        <v>9.15</v>
      </c>
      <c r="AB51" s="3">
        <f t="shared" si="57"/>
        <v>11</v>
      </c>
      <c r="AC51" s="12"/>
      <c r="AD51" s="12"/>
      <c r="AE51" s="12"/>
      <c r="AF51" s="12"/>
      <c r="AG51" s="21">
        <f>AG32</f>
        <v>10</v>
      </c>
      <c r="AH51" s="3">
        <f t="shared" si="58"/>
        <v>10</v>
      </c>
      <c r="AI51" s="13">
        <f>AI32</f>
        <v>41.3</v>
      </c>
      <c r="AJ51" s="3">
        <f t="shared" si="59"/>
        <v>12</v>
      </c>
      <c r="AK51" s="6"/>
      <c r="AL51" s="6"/>
      <c r="AM51" s="102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4"/>
    </row>
    <row r="52" spans="1:52" x14ac:dyDescent="0.25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6"/>
      <c r="AL52" s="6"/>
      <c r="AM52" s="102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4"/>
    </row>
    <row r="53" spans="1:52" x14ac:dyDescent="0.25">
      <c r="A53" s="73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5"/>
      <c r="AK53" s="6"/>
      <c r="AL53" s="6"/>
      <c r="AM53" s="102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4"/>
    </row>
    <row r="54" spans="1:52" x14ac:dyDescent="0.25">
      <c r="A54" s="6" t="s">
        <v>295</v>
      </c>
      <c r="B54" s="6" t="s">
        <v>92</v>
      </c>
      <c r="C54" s="6" t="s">
        <v>93</v>
      </c>
      <c r="D54" s="6" t="s">
        <v>298</v>
      </c>
      <c r="E54" s="12"/>
      <c r="F54" s="12"/>
      <c r="G54" s="12"/>
      <c r="H54" s="12"/>
      <c r="I54" s="13"/>
      <c r="J54" s="12"/>
      <c r="K54" s="12"/>
      <c r="L54" s="12"/>
      <c r="M54" s="12"/>
      <c r="N54" s="13"/>
      <c r="O54" s="15" t="s">
        <v>248</v>
      </c>
      <c r="P54" s="14" t="s">
        <v>267</v>
      </c>
      <c r="Q54" s="3"/>
      <c r="R54" s="3"/>
      <c r="S54" s="3"/>
      <c r="T54" s="3"/>
      <c r="U54" s="17" t="s">
        <v>249</v>
      </c>
      <c r="V54" s="16" t="s">
        <v>267</v>
      </c>
      <c r="W54" s="3"/>
      <c r="X54" s="3"/>
      <c r="Y54" s="3"/>
      <c r="Z54" s="3"/>
      <c r="AA54" s="19" t="s">
        <v>250</v>
      </c>
      <c r="AB54" s="18" t="s">
        <v>267</v>
      </c>
      <c r="AC54" s="3"/>
      <c r="AD54" s="3"/>
      <c r="AE54" s="3"/>
      <c r="AF54" s="3"/>
      <c r="AG54" s="20" t="s">
        <v>251</v>
      </c>
      <c r="AH54" s="20" t="s">
        <v>267</v>
      </c>
      <c r="AI54" s="13" t="s">
        <v>274</v>
      </c>
      <c r="AJ54" s="3" t="s">
        <v>267</v>
      </c>
      <c r="AK54" s="6"/>
      <c r="AL54" s="6"/>
      <c r="AM54" s="102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4"/>
    </row>
    <row r="55" spans="1:52" x14ac:dyDescent="0.25">
      <c r="A55" s="6">
        <v>213</v>
      </c>
      <c r="B55" s="6" t="s">
        <v>161</v>
      </c>
      <c r="C55" s="6" t="s">
        <v>57</v>
      </c>
      <c r="D55" s="6" t="s">
        <v>157</v>
      </c>
      <c r="E55" s="12"/>
      <c r="F55" s="12"/>
      <c r="G55" s="12"/>
      <c r="H55" s="12"/>
      <c r="I55" s="13"/>
      <c r="J55" s="12"/>
      <c r="K55" s="12"/>
      <c r="L55" s="12"/>
      <c r="M55" s="12"/>
      <c r="N55" s="13"/>
      <c r="O55" s="15">
        <f>O21</f>
        <v>11.35</v>
      </c>
      <c r="P55" s="3">
        <f t="shared" ref="P55:P64" si="61">_xlfn.RANK.EQ(O55,(O$55:O$64),0)</f>
        <v>2</v>
      </c>
      <c r="Q55" s="12"/>
      <c r="R55" s="12"/>
      <c r="S55" s="12"/>
      <c r="T55" s="12"/>
      <c r="U55" s="17">
        <f>U21</f>
        <v>11.15</v>
      </c>
      <c r="V55" s="3">
        <f t="shared" ref="V55:V64" si="62">_xlfn.RANK.EQ(U55,(U$55:U$64),0)</f>
        <v>2</v>
      </c>
      <c r="W55" s="12"/>
      <c r="X55" s="12"/>
      <c r="Y55" s="12"/>
      <c r="Z55" s="12"/>
      <c r="AA55" s="19">
        <f>AA21</f>
        <v>8.8999999999999986</v>
      </c>
      <c r="AB55" s="3">
        <f t="shared" ref="AB55:AB64" si="63">_xlfn.RANK.EQ(AA55,(AA$55:AA$64),0)</f>
        <v>6</v>
      </c>
      <c r="AC55" s="12"/>
      <c r="AD55" s="12"/>
      <c r="AE55" s="12"/>
      <c r="AF55" s="12"/>
      <c r="AG55" s="21">
        <f>AG21</f>
        <v>10.45</v>
      </c>
      <c r="AH55" s="3">
        <f t="shared" ref="AH55:AH64" si="64">_xlfn.RANK.EQ(AG55,(AG$55:AG$64),0)</f>
        <v>2</v>
      </c>
      <c r="AI55" s="13">
        <f>AI21</f>
        <v>41.849999999999994</v>
      </c>
      <c r="AJ55" s="3">
        <f t="shared" ref="AJ55:AJ64" si="65">_xlfn.RANK.EQ(AI55,(AI$55:AI$64),0)</f>
        <v>2</v>
      </c>
      <c r="AK55" s="6"/>
      <c r="AL55" s="6"/>
      <c r="AM55" s="102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4"/>
    </row>
    <row r="56" spans="1:52" x14ac:dyDescent="0.25">
      <c r="A56" s="6">
        <v>214</v>
      </c>
      <c r="B56" s="6" t="s">
        <v>162</v>
      </c>
      <c r="C56" s="6" t="s">
        <v>57</v>
      </c>
      <c r="D56" s="6" t="s">
        <v>157</v>
      </c>
      <c r="E56" s="12"/>
      <c r="F56" s="12"/>
      <c r="G56" s="12"/>
      <c r="H56" s="12"/>
      <c r="I56" s="13"/>
      <c r="J56" s="12"/>
      <c r="K56" s="12"/>
      <c r="L56" s="12"/>
      <c r="M56" s="12"/>
      <c r="N56" s="13"/>
      <c r="O56" s="15">
        <f>O22</f>
        <v>10</v>
      </c>
      <c r="P56" s="3">
        <f t="shared" si="61"/>
        <v>10</v>
      </c>
      <c r="Q56" s="12"/>
      <c r="R56" s="12"/>
      <c r="S56" s="12"/>
      <c r="T56" s="12"/>
      <c r="U56" s="17">
        <f>U22</f>
        <v>11.65</v>
      </c>
      <c r="V56" s="3">
        <f t="shared" si="62"/>
        <v>1</v>
      </c>
      <c r="W56" s="12"/>
      <c r="X56" s="12"/>
      <c r="Y56" s="12"/>
      <c r="Z56" s="12"/>
      <c r="AA56" s="19">
        <f>AA22</f>
        <v>7.75</v>
      </c>
      <c r="AB56" s="3">
        <f t="shared" si="63"/>
        <v>10</v>
      </c>
      <c r="AC56" s="12"/>
      <c r="AD56" s="12"/>
      <c r="AE56" s="12"/>
      <c r="AF56" s="12"/>
      <c r="AG56" s="21">
        <f>AG22</f>
        <v>9.0500000000000007</v>
      </c>
      <c r="AH56" s="3">
        <f t="shared" si="64"/>
        <v>7</v>
      </c>
      <c r="AI56" s="13">
        <f>AI22</f>
        <v>38.450000000000003</v>
      </c>
      <c r="AJ56" s="3">
        <f t="shared" si="65"/>
        <v>8</v>
      </c>
      <c r="AK56" s="6"/>
      <c r="AL56" s="6"/>
      <c r="AM56" s="102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4"/>
    </row>
    <row r="57" spans="1:52" x14ac:dyDescent="0.25">
      <c r="A57" s="6">
        <v>215</v>
      </c>
      <c r="B57" s="6" t="s">
        <v>163</v>
      </c>
      <c r="C57" s="6" t="s">
        <v>57</v>
      </c>
      <c r="D57" s="6" t="s">
        <v>157</v>
      </c>
      <c r="E57" s="12"/>
      <c r="F57" s="12"/>
      <c r="G57" s="12"/>
      <c r="H57" s="12"/>
      <c r="I57" s="13"/>
      <c r="J57" s="12"/>
      <c r="K57" s="12"/>
      <c r="L57" s="12"/>
      <c r="M57" s="12"/>
      <c r="N57" s="13"/>
      <c r="O57" s="15">
        <f>O25</f>
        <v>11.799999999999999</v>
      </c>
      <c r="P57" s="3">
        <f t="shared" si="61"/>
        <v>1</v>
      </c>
      <c r="Q57" s="12"/>
      <c r="R57" s="12"/>
      <c r="S57" s="12"/>
      <c r="T57" s="12"/>
      <c r="U57" s="17">
        <f>U25</f>
        <v>10.4</v>
      </c>
      <c r="V57" s="3">
        <f t="shared" si="62"/>
        <v>4</v>
      </c>
      <c r="W57" s="12"/>
      <c r="X57" s="12"/>
      <c r="Y57" s="12"/>
      <c r="Z57" s="12"/>
      <c r="AA57" s="19">
        <f>AA25</f>
        <v>9.1999999999999993</v>
      </c>
      <c r="AB57" s="3">
        <f t="shared" si="63"/>
        <v>5</v>
      </c>
      <c r="AC57" s="12"/>
      <c r="AD57" s="12"/>
      <c r="AE57" s="12"/>
      <c r="AF57" s="12"/>
      <c r="AG57" s="21">
        <f>AG25</f>
        <v>9.6499999999999986</v>
      </c>
      <c r="AH57" s="3">
        <f t="shared" si="64"/>
        <v>5</v>
      </c>
      <c r="AI57" s="13">
        <f>AI25</f>
        <v>41.05</v>
      </c>
      <c r="AJ57" s="3">
        <f t="shared" si="65"/>
        <v>3</v>
      </c>
      <c r="AK57" s="6"/>
      <c r="AL57" s="6"/>
      <c r="AM57" s="102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4"/>
    </row>
    <row r="58" spans="1:52" x14ac:dyDescent="0.25">
      <c r="A58" s="6">
        <v>216</v>
      </c>
      <c r="B58" s="6" t="s">
        <v>164</v>
      </c>
      <c r="C58" s="6" t="s">
        <v>57</v>
      </c>
      <c r="D58" s="6" t="s">
        <v>157</v>
      </c>
      <c r="E58" s="12"/>
      <c r="F58" s="12"/>
      <c r="G58" s="12"/>
      <c r="H58" s="12"/>
      <c r="I58" s="13"/>
      <c r="J58" s="12"/>
      <c r="K58" s="12"/>
      <c r="L58" s="12"/>
      <c r="M58" s="12"/>
      <c r="N58" s="13"/>
      <c r="O58" s="15">
        <f>O26</f>
        <v>11.2</v>
      </c>
      <c r="P58" s="3">
        <f t="shared" si="61"/>
        <v>5</v>
      </c>
      <c r="Q58" s="12"/>
      <c r="R58" s="12"/>
      <c r="S58" s="12"/>
      <c r="T58" s="12"/>
      <c r="U58" s="17">
        <f>U26</f>
        <v>10.050000000000001</v>
      </c>
      <c r="V58" s="3">
        <f t="shared" si="62"/>
        <v>7</v>
      </c>
      <c r="W58" s="12"/>
      <c r="X58" s="12"/>
      <c r="Y58" s="12"/>
      <c r="Z58" s="12"/>
      <c r="AA58" s="19">
        <f>AA26</f>
        <v>9.25</v>
      </c>
      <c r="AB58" s="3">
        <f t="shared" si="63"/>
        <v>4</v>
      </c>
      <c r="AC58" s="12"/>
      <c r="AD58" s="12"/>
      <c r="AE58" s="12"/>
      <c r="AF58" s="12"/>
      <c r="AG58" s="21">
        <f>AG26</f>
        <v>0</v>
      </c>
      <c r="AH58" s="3">
        <f t="shared" si="64"/>
        <v>10</v>
      </c>
      <c r="AI58" s="13">
        <f>AI26</f>
        <v>30.5</v>
      </c>
      <c r="AJ58" s="3">
        <f t="shared" si="65"/>
        <v>10</v>
      </c>
      <c r="AK58" s="6"/>
      <c r="AL58" s="6"/>
      <c r="AM58" s="102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4"/>
    </row>
    <row r="59" spans="1:52" x14ac:dyDescent="0.25">
      <c r="A59" s="6">
        <v>217</v>
      </c>
      <c r="B59" s="6" t="s">
        <v>165</v>
      </c>
      <c r="C59" s="6" t="s">
        <v>57</v>
      </c>
      <c r="D59" s="6" t="s">
        <v>157</v>
      </c>
      <c r="E59" s="12"/>
      <c r="F59" s="12"/>
      <c r="G59" s="12"/>
      <c r="H59" s="12"/>
      <c r="I59" s="13"/>
      <c r="J59" s="12"/>
      <c r="K59" s="12"/>
      <c r="L59" s="12"/>
      <c r="M59" s="12"/>
      <c r="N59" s="13"/>
      <c r="O59" s="15">
        <f>O27</f>
        <v>11.35</v>
      </c>
      <c r="P59" s="3">
        <f t="shared" si="61"/>
        <v>2</v>
      </c>
      <c r="Q59" s="12"/>
      <c r="R59" s="12"/>
      <c r="S59" s="12"/>
      <c r="T59" s="12"/>
      <c r="U59" s="17">
        <f>U27</f>
        <v>9.65</v>
      </c>
      <c r="V59" s="3">
        <f t="shared" si="62"/>
        <v>9</v>
      </c>
      <c r="W59" s="12"/>
      <c r="X59" s="12"/>
      <c r="Y59" s="12"/>
      <c r="Z59" s="12"/>
      <c r="AA59" s="19">
        <f>AA27</f>
        <v>9.8500000000000014</v>
      </c>
      <c r="AB59" s="3">
        <f t="shared" si="63"/>
        <v>2</v>
      </c>
      <c r="AC59" s="12"/>
      <c r="AD59" s="12"/>
      <c r="AE59" s="12"/>
      <c r="AF59" s="12"/>
      <c r="AG59" s="21">
        <f>AG27</f>
        <v>9.3000000000000007</v>
      </c>
      <c r="AH59" s="3">
        <f t="shared" si="64"/>
        <v>6</v>
      </c>
      <c r="AI59" s="13">
        <f>AI27</f>
        <v>40.150000000000006</v>
      </c>
      <c r="AJ59" s="3">
        <f t="shared" si="65"/>
        <v>5</v>
      </c>
      <c r="AK59" s="6"/>
      <c r="AL59" s="6"/>
      <c r="AM59" s="102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4"/>
    </row>
    <row r="60" spans="1:52" x14ac:dyDescent="0.25">
      <c r="A60" s="6">
        <v>218</v>
      </c>
      <c r="B60" s="6" t="s">
        <v>166</v>
      </c>
      <c r="C60" s="6" t="s">
        <v>57</v>
      </c>
      <c r="D60" s="6" t="s">
        <v>157</v>
      </c>
      <c r="E60" s="12"/>
      <c r="F60" s="12"/>
      <c r="G60" s="12"/>
      <c r="H60" s="12"/>
      <c r="I60" s="13"/>
      <c r="J60" s="12"/>
      <c r="K60" s="12"/>
      <c r="L60" s="12"/>
      <c r="M60" s="12"/>
      <c r="N60" s="13"/>
      <c r="O60" s="15">
        <f>O28</f>
        <v>10.7</v>
      </c>
      <c r="P60" s="3">
        <f t="shared" si="61"/>
        <v>9</v>
      </c>
      <c r="Q60" s="12"/>
      <c r="R60" s="12"/>
      <c r="S60" s="12"/>
      <c r="T60" s="12"/>
      <c r="U60" s="17">
        <f>U28</f>
        <v>9.8500000000000014</v>
      </c>
      <c r="V60" s="3">
        <f t="shared" si="62"/>
        <v>8</v>
      </c>
      <c r="W60" s="12"/>
      <c r="X60" s="12"/>
      <c r="Y60" s="12"/>
      <c r="Z60" s="12"/>
      <c r="AA60" s="19">
        <f>AA28</f>
        <v>8.25</v>
      </c>
      <c r="AB60" s="3">
        <f t="shared" si="63"/>
        <v>9</v>
      </c>
      <c r="AC60" s="12"/>
      <c r="AD60" s="12"/>
      <c r="AE60" s="12"/>
      <c r="AF60" s="12"/>
      <c r="AG60" s="21">
        <f>AG28</f>
        <v>8.3500000000000014</v>
      </c>
      <c r="AH60" s="3">
        <f t="shared" si="64"/>
        <v>9</v>
      </c>
      <c r="AI60" s="13">
        <f>AI28</f>
        <v>37.150000000000006</v>
      </c>
      <c r="AJ60" s="3">
        <f t="shared" si="65"/>
        <v>9</v>
      </c>
      <c r="AK60" s="6"/>
      <c r="AL60" s="6"/>
      <c r="AM60" s="102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4"/>
    </row>
    <row r="61" spans="1:52" x14ac:dyDescent="0.25">
      <c r="A61" s="6">
        <v>219</v>
      </c>
      <c r="B61" s="6" t="s">
        <v>167</v>
      </c>
      <c r="C61" s="6" t="s">
        <v>47</v>
      </c>
      <c r="D61" s="6" t="s">
        <v>157</v>
      </c>
      <c r="E61" s="12"/>
      <c r="F61" s="12"/>
      <c r="G61" s="12"/>
      <c r="H61" s="12"/>
      <c r="I61" s="13"/>
      <c r="J61" s="12"/>
      <c r="K61" s="12"/>
      <c r="L61" s="12"/>
      <c r="M61" s="12"/>
      <c r="N61" s="13"/>
      <c r="O61" s="15">
        <f>O31</f>
        <v>10.950000000000001</v>
      </c>
      <c r="P61" s="3">
        <f t="shared" si="61"/>
        <v>8</v>
      </c>
      <c r="Q61" s="12"/>
      <c r="R61" s="12"/>
      <c r="S61" s="12"/>
      <c r="T61" s="12"/>
      <c r="U61" s="17">
        <f>U31</f>
        <v>9.65</v>
      </c>
      <c r="V61" s="3">
        <f t="shared" si="62"/>
        <v>9</v>
      </c>
      <c r="W61" s="12"/>
      <c r="X61" s="12"/>
      <c r="Y61" s="12"/>
      <c r="Z61" s="12"/>
      <c r="AA61" s="19">
        <f>AA31</f>
        <v>8.8000000000000007</v>
      </c>
      <c r="AB61" s="3">
        <f t="shared" si="63"/>
        <v>7</v>
      </c>
      <c r="AC61" s="12"/>
      <c r="AD61" s="12"/>
      <c r="AE61" s="12"/>
      <c r="AF61" s="12"/>
      <c r="AG61" s="21">
        <f>AG31</f>
        <v>10.399999999999999</v>
      </c>
      <c r="AH61" s="3">
        <f t="shared" si="64"/>
        <v>3</v>
      </c>
      <c r="AI61" s="13">
        <f>AI31</f>
        <v>39.799999999999997</v>
      </c>
      <c r="AJ61" s="3">
        <f t="shared" si="65"/>
        <v>6</v>
      </c>
      <c r="AK61" s="6"/>
      <c r="AL61" s="6"/>
      <c r="AM61" s="102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4"/>
    </row>
    <row r="62" spans="1:52" x14ac:dyDescent="0.25">
      <c r="A62" s="6">
        <v>221</v>
      </c>
      <c r="B62" s="6" t="s">
        <v>169</v>
      </c>
      <c r="C62" s="6" t="s">
        <v>47</v>
      </c>
      <c r="D62" s="6" t="s">
        <v>157</v>
      </c>
      <c r="E62" s="12"/>
      <c r="F62" s="12"/>
      <c r="G62" s="12"/>
      <c r="H62" s="12"/>
      <c r="I62" s="13"/>
      <c r="J62" s="12"/>
      <c r="K62" s="12"/>
      <c r="L62" s="12"/>
      <c r="M62" s="12"/>
      <c r="N62" s="13"/>
      <c r="O62" s="15">
        <f>O33</f>
        <v>11.05</v>
      </c>
      <c r="P62" s="3">
        <f t="shared" si="61"/>
        <v>7</v>
      </c>
      <c r="Q62" s="12"/>
      <c r="R62" s="12"/>
      <c r="S62" s="12"/>
      <c r="T62" s="12"/>
      <c r="U62" s="17">
        <f>U33</f>
        <v>10.15</v>
      </c>
      <c r="V62" s="3">
        <f t="shared" si="62"/>
        <v>5</v>
      </c>
      <c r="W62" s="12"/>
      <c r="X62" s="12"/>
      <c r="Y62" s="12"/>
      <c r="Z62" s="12"/>
      <c r="AA62" s="19">
        <f>AA33</f>
        <v>10.15</v>
      </c>
      <c r="AB62" s="3">
        <f t="shared" si="63"/>
        <v>1</v>
      </c>
      <c r="AC62" s="12"/>
      <c r="AD62" s="12"/>
      <c r="AE62" s="12"/>
      <c r="AF62" s="12"/>
      <c r="AG62" s="21">
        <f>AG33</f>
        <v>10.700000000000001</v>
      </c>
      <c r="AH62" s="3">
        <f t="shared" si="64"/>
        <v>1</v>
      </c>
      <c r="AI62" s="13">
        <f>AI33</f>
        <v>42.050000000000004</v>
      </c>
      <c r="AJ62" s="3">
        <f t="shared" si="65"/>
        <v>1</v>
      </c>
      <c r="AK62" s="6"/>
      <c r="AL62" s="6"/>
      <c r="AM62" s="102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4"/>
    </row>
    <row r="63" spans="1:52" x14ac:dyDescent="0.25">
      <c r="A63" s="6">
        <v>222</v>
      </c>
      <c r="B63" s="6" t="s">
        <v>170</v>
      </c>
      <c r="C63" s="6" t="s">
        <v>47</v>
      </c>
      <c r="D63" s="6" t="s">
        <v>157</v>
      </c>
      <c r="E63" s="12"/>
      <c r="F63" s="12"/>
      <c r="G63" s="12"/>
      <c r="H63" s="12"/>
      <c r="I63" s="13"/>
      <c r="J63" s="12"/>
      <c r="K63" s="12"/>
      <c r="L63" s="12"/>
      <c r="M63" s="12"/>
      <c r="N63" s="13"/>
      <c r="O63" s="15">
        <f t="shared" ref="O63:O64" si="66">O34</f>
        <v>11.25</v>
      </c>
      <c r="P63" s="3">
        <f t="shared" si="61"/>
        <v>4</v>
      </c>
      <c r="Q63" s="12"/>
      <c r="R63" s="12"/>
      <c r="S63" s="12"/>
      <c r="T63" s="12"/>
      <c r="U63" s="17">
        <f t="shared" ref="U63:U64" si="67">U34</f>
        <v>10.45</v>
      </c>
      <c r="V63" s="3">
        <f t="shared" si="62"/>
        <v>3</v>
      </c>
      <c r="W63" s="12"/>
      <c r="X63" s="12"/>
      <c r="Y63" s="12"/>
      <c r="Z63" s="12"/>
      <c r="AA63" s="19">
        <f t="shared" ref="AA63:AA64" si="68">AA34</f>
        <v>9.3000000000000007</v>
      </c>
      <c r="AB63" s="3">
        <f t="shared" si="63"/>
        <v>3</v>
      </c>
      <c r="AC63" s="12"/>
      <c r="AD63" s="12"/>
      <c r="AE63" s="12"/>
      <c r="AF63" s="12"/>
      <c r="AG63" s="21">
        <f t="shared" ref="AG63:AG64" si="69">AG34</f>
        <v>9.85</v>
      </c>
      <c r="AH63" s="3">
        <f t="shared" si="64"/>
        <v>4</v>
      </c>
      <c r="AI63" s="13">
        <f t="shared" ref="AI63:AI64" si="70">AI34</f>
        <v>40.85</v>
      </c>
      <c r="AJ63" s="3">
        <f t="shared" si="65"/>
        <v>4</v>
      </c>
      <c r="AK63" s="6"/>
      <c r="AL63" s="6"/>
      <c r="AM63" s="102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4"/>
    </row>
    <row r="64" spans="1:52" x14ac:dyDescent="0.25">
      <c r="A64" s="6">
        <v>223</v>
      </c>
      <c r="B64" s="6" t="s">
        <v>171</v>
      </c>
      <c r="C64" s="6" t="s">
        <v>47</v>
      </c>
      <c r="D64" s="6" t="s">
        <v>157</v>
      </c>
      <c r="E64" s="12"/>
      <c r="F64" s="12"/>
      <c r="G64" s="12"/>
      <c r="H64" s="12"/>
      <c r="I64" s="13"/>
      <c r="J64" s="12"/>
      <c r="K64" s="12"/>
      <c r="L64" s="12"/>
      <c r="M64" s="12"/>
      <c r="N64" s="13"/>
      <c r="O64" s="15">
        <f t="shared" si="66"/>
        <v>11.1</v>
      </c>
      <c r="P64" s="3">
        <f t="shared" si="61"/>
        <v>6</v>
      </c>
      <c r="Q64" s="12"/>
      <c r="R64" s="12"/>
      <c r="S64" s="12"/>
      <c r="T64" s="12"/>
      <c r="U64" s="17">
        <f t="shared" si="67"/>
        <v>10.100000000000001</v>
      </c>
      <c r="V64" s="3">
        <f t="shared" si="62"/>
        <v>6</v>
      </c>
      <c r="W64" s="12"/>
      <c r="X64" s="12"/>
      <c r="Y64" s="12"/>
      <c r="Z64" s="12"/>
      <c r="AA64" s="19">
        <f t="shared" si="68"/>
        <v>8.6999999999999993</v>
      </c>
      <c r="AB64" s="3">
        <f t="shared" si="63"/>
        <v>8</v>
      </c>
      <c r="AC64" s="12"/>
      <c r="AD64" s="12"/>
      <c r="AE64" s="12"/>
      <c r="AF64" s="12"/>
      <c r="AG64" s="21">
        <f t="shared" si="69"/>
        <v>8.8000000000000007</v>
      </c>
      <c r="AH64" s="3">
        <f t="shared" si="64"/>
        <v>8</v>
      </c>
      <c r="AI64" s="13">
        <f t="shared" si="70"/>
        <v>38.700000000000003</v>
      </c>
      <c r="AJ64" s="3">
        <f t="shared" si="65"/>
        <v>7</v>
      </c>
      <c r="AK64" s="6"/>
      <c r="AL64" s="6"/>
      <c r="AM64" s="102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4"/>
    </row>
    <row r="65" spans="1:52" x14ac:dyDescent="0.25">
      <c r="A65" s="67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6"/>
      <c r="AL65" s="6"/>
      <c r="AM65" s="105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7"/>
    </row>
    <row r="66" spans="1:52" x14ac:dyDescent="0.25">
      <c r="A66" s="73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5"/>
      <c r="AK66" s="6"/>
      <c r="AL66" s="6"/>
      <c r="AM66" s="96" t="s">
        <v>309</v>
      </c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8"/>
    </row>
    <row r="67" spans="1:52" x14ac:dyDescent="0.25">
      <c r="A67" s="6" t="s">
        <v>308</v>
      </c>
      <c r="B67" s="6" t="s">
        <v>92</v>
      </c>
      <c r="C67" s="6" t="s">
        <v>93</v>
      </c>
      <c r="D67" s="6" t="s">
        <v>298</v>
      </c>
      <c r="E67" s="45" t="s">
        <v>95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7"/>
      <c r="Q67" s="48" t="s">
        <v>96</v>
      </c>
      <c r="R67" s="49"/>
      <c r="S67" s="49"/>
      <c r="T67" s="49"/>
      <c r="U67" s="49"/>
      <c r="V67" s="50"/>
      <c r="W67" s="51" t="s">
        <v>97</v>
      </c>
      <c r="X67" s="52"/>
      <c r="Y67" s="52"/>
      <c r="Z67" s="52"/>
      <c r="AA67" s="52"/>
      <c r="AB67" s="53"/>
      <c r="AC67" s="54" t="s">
        <v>98</v>
      </c>
      <c r="AD67" s="55"/>
      <c r="AE67" s="55"/>
      <c r="AF67" s="55"/>
      <c r="AG67" s="55"/>
      <c r="AH67" s="56"/>
      <c r="AI67" s="57" t="s">
        <v>277</v>
      </c>
      <c r="AJ67" s="58"/>
      <c r="AK67" s="6"/>
      <c r="AL67" s="6"/>
      <c r="AM67" s="86" t="s">
        <v>95</v>
      </c>
      <c r="AN67" s="86"/>
      <c r="AO67" s="86"/>
      <c r="AP67" s="91" t="s">
        <v>96</v>
      </c>
      <c r="AQ67" s="91"/>
      <c r="AR67" s="91"/>
      <c r="AS67" s="87" t="s">
        <v>97</v>
      </c>
      <c r="AT67" s="87"/>
      <c r="AU67" s="87"/>
      <c r="AV67" s="85" t="s">
        <v>98</v>
      </c>
      <c r="AW67" s="85"/>
      <c r="AX67" s="85"/>
      <c r="AY67" s="3" t="s">
        <v>274</v>
      </c>
      <c r="AZ67" s="6" t="s">
        <v>267</v>
      </c>
    </row>
    <row r="68" spans="1:52" x14ac:dyDescent="0.25">
      <c r="A68" s="6"/>
      <c r="B68" s="32" t="s">
        <v>236</v>
      </c>
      <c r="C68" s="6"/>
      <c r="D68" s="6"/>
      <c r="E68" s="3" t="s">
        <v>270</v>
      </c>
      <c r="F68" s="3" t="s">
        <v>271</v>
      </c>
      <c r="G68" s="3" t="s">
        <v>247</v>
      </c>
      <c r="H68" s="3" t="s">
        <v>272</v>
      </c>
      <c r="I68" s="14" t="s">
        <v>275</v>
      </c>
      <c r="J68" s="3" t="s">
        <v>270</v>
      </c>
      <c r="K68" s="3" t="s">
        <v>271</v>
      </c>
      <c r="L68" s="3" t="s">
        <v>247</v>
      </c>
      <c r="M68" s="3" t="s">
        <v>272</v>
      </c>
      <c r="N68" s="14" t="s">
        <v>276</v>
      </c>
      <c r="O68" s="14" t="s">
        <v>95</v>
      </c>
      <c r="P68" s="14" t="s">
        <v>267</v>
      </c>
      <c r="Q68" s="3" t="s">
        <v>270</v>
      </c>
      <c r="R68" s="3" t="s">
        <v>271</v>
      </c>
      <c r="S68" s="3" t="s">
        <v>247</v>
      </c>
      <c r="T68" s="3" t="s">
        <v>272</v>
      </c>
      <c r="U68" s="16" t="s">
        <v>96</v>
      </c>
      <c r="V68" s="16" t="s">
        <v>267</v>
      </c>
      <c r="W68" s="3" t="s">
        <v>270</v>
      </c>
      <c r="X68" s="3" t="s">
        <v>271</v>
      </c>
      <c r="Y68" s="3" t="s">
        <v>247</v>
      </c>
      <c r="Z68" s="3" t="s">
        <v>272</v>
      </c>
      <c r="AA68" s="18" t="s">
        <v>97</v>
      </c>
      <c r="AB68" s="18" t="s">
        <v>267</v>
      </c>
      <c r="AC68" s="3" t="s">
        <v>270</v>
      </c>
      <c r="AD68" s="3" t="s">
        <v>271</v>
      </c>
      <c r="AE68" s="3" t="s">
        <v>247</v>
      </c>
      <c r="AF68" s="3" t="s">
        <v>272</v>
      </c>
      <c r="AG68" s="20" t="s">
        <v>273</v>
      </c>
      <c r="AH68" s="20" t="s">
        <v>267</v>
      </c>
      <c r="AI68" s="3" t="s">
        <v>274</v>
      </c>
      <c r="AJ68" s="3" t="s">
        <v>267</v>
      </c>
      <c r="AK68" s="6"/>
      <c r="AL68" s="6"/>
      <c r="AM68" s="59" t="s">
        <v>236</v>
      </c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1"/>
    </row>
    <row r="69" spans="1:52" x14ac:dyDescent="0.25">
      <c r="A69" s="6">
        <v>224</v>
      </c>
      <c r="B69" s="6" t="s">
        <v>173</v>
      </c>
      <c r="C69" s="6" t="s">
        <v>57</v>
      </c>
      <c r="D69" s="6" t="s">
        <v>172</v>
      </c>
      <c r="E69" s="12">
        <v>2.5</v>
      </c>
      <c r="F69" s="12">
        <v>0.9</v>
      </c>
      <c r="G69" s="12">
        <v>1</v>
      </c>
      <c r="H69" s="12">
        <v>0</v>
      </c>
      <c r="I69" s="15">
        <f t="shared" ref="I69:I74" si="71">E69+10-((F69+G69)/2)-H69</f>
        <v>11.55</v>
      </c>
      <c r="J69" s="12">
        <v>0</v>
      </c>
      <c r="K69" s="12">
        <v>0</v>
      </c>
      <c r="L69" s="12">
        <v>0</v>
      </c>
      <c r="M69" s="12">
        <v>0</v>
      </c>
      <c r="N69" s="15">
        <f t="shared" ref="N69:N74" si="72">J69+10-((K69+L69)/2)-M69</f>
        <v>10</v>
      </c>
      <c r="O69" s="15">
        <f t="shared" ref="O69:O74" si="73">IF(I69&gt;N69,I69,N69)</f>
        <v>11.55</v>
      </c>
      <c r="P69" s="3">
        <f>_xlfn.RANK.EQ(O69,(O$69:O$82),0)</f>
        <v>2</v>
      </c>
      <c r="Q69" s="12">
        <v>2.5</v>
      </c>
      <c r="R69" s="12">
        <v>1.2</v>
      </c>
      <c r="S69" s="12">
        <v>0.9</v>
      </c>
      <c r="T69" s="12">
        <v>0</v>
      </c>
      <c r="U69" s="17">
        <f t="shared" ref="U69:U74" si="74">Q69+10-((R69+S69)/2)-T69</f>
        <v>11.45</v>
      </c>
      <c r="V69" s="3">
        <f t="shared" ref="V69:V74" si="75">_xlfn.RANK.EQ(U69,(U$69:U$82),0)</f>
        <v>2</v>
      </c>
      <c r="W69" s="12">
        <v>2.5</v>
      </c>
      <c r="X69" s="12">
        <v>1.8</v>
      </c>
      <c r="Y69" s="12">
        <v>1.9</v>
      </c>
      <c r="Z69" s="12">
        <v>0</v>
      </c>
      <c r="AA69" s="19">
        <f t="shared" ref="AA69:AA74" si="76">W69+10-((X69+Y69)/2)-Z69</f>
        <v>10.65</v>
      </c>
      <c r="AB69" s="3">
        <f t="shared" ref="AB69:AB74" si="77">_xlfn.RANK.EQ(AA69,(AA$69:AA$82),0)</f>
        <v>1</v>
      </c>
      <c r="AC69" s="12">
        <v>2.5</v>
      </c>
      <c r="AD69" s="12">
        <v>3.1</v>
      </c>
      <c r="AE69" s="12">
        <v>3.1</v>
      </c>
      <c r="AF69" s="12">
        <v>0</v>
      </c>
      <c r="AG69" s="21">
        <f t="shared" ref="AG69:AG74" si="78">AC69+10-((AD69+AE69)/2)-AF69</f>
        <v>9.4</v>
      </c>
      <c r="AH69" s="3">
        <f t="shared" ref="AH69:AH74" si="79">_xlfn.RANK.EQ(AG69,(AG$69:AG$82),0)</f>
        <v>7</v>
      </c>
      <c r="AI69" s="13">
        <f t="shared" ref="AI69:AI74" si="80">O69+U69+AA69+AG69</f>
        <v>43.05</v>
      </c>
      <c r="AJ69" s="3">
        <f t="shared" ref="AJ69:AJ74" si="81">_xlfn.RANK.EQ(AI69,(AI$69:AI$82),0)</f>
        <v>2</v>
      </c>
      <c r="AK69" s="6"/>
      <c r="AL69" s="6"/>
      <c r="AM69" s="28">
        <f t="shared" ref="AM69:AM74" si="82">O69</f>
        <v>11.55</v>
      </c>
      <c r="AN69" s="14">
        <f>_xlfn.RANK.EQ(AM69,(AM$69:AM$74),0)</f>
        <v>2</v>
      </c>
      <c r="AO69" s="15">
        <f>IF(AN69&lt;5,AM69,0)</f>
        <v>11.55</v>
      </c>
      <c r="AP69" s="26">
        <f t="shared" ref="AP69:AP74" si="83">U69</f>
        <v>11.45</v>
      </c>
      <c r="AQ69" s="16">
        <f t="shared" ref="AQ69:AQ74" si="84">_xlfn.RANK.EQ(AP69,(AP$69:AP$74),0)</f>
        <v>2</v>
      </c>
      <c r="AR69" s="17">
        <f t="shared" ref="AR69:AR74" si="85">IF(AQ69&lt;5,AP69,0)</f>
        <v>11.45</v>
      </c>
      <c r="AS69" s="24">
        <f t="shared" ref="AS69:AS74" si="86">AA69</f>
        <v>10.65</v>
      </c>
      <c r="AT69" s="18">
        <f t="shared" ref="AT69:AT74" si="87">_xlfn.RANK.EQ(AS69,(AS$69:AS$74),0)</f>
        <v>1</v>
      </c>
      <c r="AU69" s="19">
        <f t="shared" ref="AU69:AU74" si="88">IF(AT69&lt;5,AS69,0)</f>
        <v>10.65</v>
      </c>
      <c r="AV69" s="22">
        <f t="shared" ref="AV69:AV74" si="89">AG69</f>
        <v>9.4</v>
      </c>
      <c r="AW69" s="20">
        <f t="shared" ref="AW69:AW74" si="90">_xlfn.RANK.EQ(AV69,(AV$69:AV$74),0)</f>
        <v>6</v>
      </c>
      <c r="AX69" s="21">
        <f t="shared" ref="AX69:AX74" si="91">IF(AW69&lt;5,AV69,0)</f>
        <v>0</v>
      </c>
      <c r="AY69" s="6"/>
      <c r="AZ69" s="6"/>
    </row>
    <row r="70" spans="1:52" x14ac:dyDescent="0.25">
      <c r="A70" s="6">
        <v>225</v>
      </c>
      <c r="B70" s="6" t="s">
        <v>174</v>
      </c>
      <c r="C70" s="6" t="s">
        <v>57</v>
      </c>
      <c r="D70" s="6" t="s">
        <v>172</v>
      </c>
      <c r="E70" s="12">
        <v>2.5</v>
      </c>
      <c r="F70" s="12">
        <v>0.8</v>
      </c>
      <c r="G70" s="12">
        <v>0.7</v>
      </c>
      <c r="H70" s="12">
        <v>0</v>
      </c>
      <c r="I70" s="15">
        <f t="shared" si="71"/>
        <v>11.75</v>
      </c>
      <c r="J70" s="12">
        <v>0</v>
      </c>
      <c r="K70" s="12">
        <v>0</v>
      </c>
      <c r="L70" s="12">
        <v>0</v>
      </c>
      <c r="M70" s="12">
        <v>0</v>
      </c>
      <c r="N70" s="15">
        <f t="shared" si="72"/>
        <v>10</v>
      </c>
      <c r="O70" s="15">
        <f t="shared" si="73"/>
        <v>11.75</v>
      </c>
      <c r="P70" s="3">
        <f t="shared" ref="P70:P74" si="92">_xlfn.RANK.EQ(O70,(O$69:O$82),0)</f>
        <v>1</v>
      </c>
      <c r="Q70" s="12">
        <v>2.5</v>
      </c>
      <c r="R70" s="12">
        <v>0.7</v>
      </c>
      <c r="S70" s="12">
        <v>0.9</v>
      </c>
      <c r="T70" s="12">
        <v>0</v>
      </c>
      <c r="U70" s="17">
        <f t="shared" si="74"/>
        <v>11.7</v>
      </c>
      <c r="V70" s="3">
        <f t="shared" si="75"/>
        <v>1</v>
      </c>
      <c r="W70" s="12">
        <v>2.5</v>
      </c>
      <c r="X70" s="12">
        <v>2.1</v>
      </c>
      <c r="Y70" s="12">
        <v>2</v>
      </c>
      <c r="Z70" s="12">
        <v>0</v>
      </c>
      <c r="AA70" s="19">
        <f t="shared" si="76"/>
        <v>10.45</v>
      </c>
      <c r="AB70" s="3">
        <f t="shared" si="77"/>
        <v>2</v>
      </c>
      <c r="AC70" s="12">
        <v>2.5</v>
      </c>
      <c r="AD70" s="12">
        <v>1.7</v>
      </c>
      <c r="AE70" s="12">
        <v>1.7</v>
      </c>
      <c r="AF70" s="12">
        <v>0</v>
      </c>
      <c r="AG70" s="21">
        <f t="shared" si="78"/>
        <v>10.8</v>
      </c>
      <c r="AH70" s="3">
        <f t="shared" si="79"/>
        <v>1</v>
      </c>
      <c r="AI70" s="13">
        <f t="shared" si="80"/>
        <v>44.7</v>
      </c>
      <c r="AJ70" s="3">
        <f t="shared" si="81"/>
        <v>1</v>
      </c>
      <c r="AK70" s="6"/>
      <c r="AL70" s="6"/>
      <c r="AM70" s="28">
        <f t="shared" si="82"/>
        <v>11.75</v>
      </c>
      <c r="AN70" s="14">
        <f t="shared" ref="AN70:AN74" si="93">_xlfn.RANK.EQ(AM70,(AM$69:AM$74),0)</f>
        <v>1</v>
      </c>
      <c r="AO70" s="15">
        <f t="shared" ref="AO70:AO74" si="94">IF(AN70&lt;5,AM70,0)</f>
        <v>11.75</v>
      </c>
      <c r="AP70" s="26">
        <f t="shared" si="83"/>
        <v>11.7</v>
      </c>
      <c r="AQ70" s="16">
        <f t="shared" si="84"/>
        <v>1</v>
      </c>
      <c r="AR70" s="17">
        <f t="shared" si="85"/>
        <v>11.7</v>
      </c>
      <c r="AS70" s="24">
        <f t="shared" si="86"/>
        <v>10.45</v>
      </c>
      <c r="AT70" s="18">
        <f t="shared" si="87"/>
        <v>2</v>
      </c>
      <c r="AU70" s="19">
        <f t="shared" si="88"/>
        <v>10.45</v>
      </c>
      <c r="AV70" s="22">
        <f t="shared" si="89"/>
        <v>10.8</v>
      </c>
      <c r="AW70" s="20">
        <f t="shared" si="90"/>
        <v>1</v>
      </c>
      <c r="AX70" s="21">
        <f t="shared" si="91"/>
        <v>10.8</v>
      </c>
      <c r="AY70" s="6"/>
      <c r="AZ70" s="6"/>
    </row>
    <row r="71" spans="1:52" x14ac:dyDescent="0.25">
      <c r="A71" s="6">
        <v>226</v>
      </c>
      <c r="B71" s="6" t="s">
        <v>175</v>
      </c>
      <c r="C71" s="6" t="s">
        <v>57</v>
      </c>
      <c r="D71" s="6" t="s">
        <v>172</v>
      </c>
      <c r="E71" s="12">
        <v>2.5</v>
      </c>
      <c r="F71" s="12">
        <v>1</v>
      </c>
      <c r="G71" s="12">
        <v>1</v>
      </c>
      <c r="H71" s="12">
        <v>0</v>
      </c>
      <c r="I71" s="15">
        <f t="shared" si="71"/>
        <v>11.5</v>
      </c>
      <c r="J71" s="12">
        <v>0</v>
      </c>
      <c r="K71" s="12">
        <v>0</v>
      </c>
      <c r="L71" s="12">
        <v>0</v>
      </c>
      <c r="M71" s="12">
        <v>0</v>
      </c>
      <c r="N71" s="15">
        <f t="shared" si="72"/>
        <v>10</v>
      </c>
      <c r="O71" s="15">
        <f t="shared" si="73"/>
        <v>11.5</v>
      </c>
      <c r="P71" s="3">
        <f t="shared" si="92"/>
        <v>3</v>
      </c>
      <c r="Q71" s="12">
        <v>2.5</v>
      </c>
      <c r="R71" s="12">
        <v>1.2</v>
      </c>
      <c r="S71" s="12">
        <v>1.3</v>
      </c>
      <c r="T71" s="12">
        <v>0</v>
      </c>
      <c r="U71" s="17">
        <f t="shared" si="74"/>
        <v>11.25</v>
      </c>
      <c r="V71" s="3">
        <f t="shared" si="75"/>
        <v>4</v>
      </c>
      <c r="W71" s="12">
        <v>2.5</v>
      </c>
      <c r="X71" s="12">
        <v>3</v>
      </c>
      <c r="Y71" s="12">
        <v>2.7</v>
      </c>
      <c r="Z71" s="12">
        <v>0</v>
      </c>
      <c r="AA71" s="19">
        <f t="shared" si="76"/>
        <v>9.65</v>
      </c>
      <c r="AB71" s="3">
        <f t="shared" si="77"/>
        <v>7</v>
      </c>
      <c r="AC71" s="12">
        <v>2.5</v>
      </c>
      <c r="AD71" s="12">
        <v>1.9</v>
      </c>
      <c r="AE71" s="12">
        <v>2.2000000000000002</v>
      </c>
      <c r="AF71" s="12">
        <v>0</v>
      </c>
      <c r="AG71" s="21">
        <f t="shared" si="78"/>
        <v>10.45</v>
      </c>
      <c r="AH71" s="3">
        <f t="shared" si="79"/>
        <v>2</v>
      </c>
      <c r="AI71" s="13">
        <f t="shared" si="80"/>
        <v>42.849999999999994</v>
      </c>
      <c r="AJ71" s="3">
        <f t="shared" si="81"/>
        <v>4</v>
      </c>
      <c r="AK71" s="6"/>
      <c r="AL71" s="6"/>
      <c r="AM71" s="28">
        <f t="shared" si="82"/>
        <v>11.5</v>
      </c>
      <c r="AN71" s="14">
        <f t="shared" si="93"/>
        <v>3</v>
      </c>
      <c r="AO71" s="15">
        <f t="shared" si="94"/>
        <v>11.5</v>
      </c>
      <c r="AP71" s="26">
        <f t="shared" si="83"/>
        <v>11.25</v>
      </c>
      <c r="AQ71" s="16">
        <f t="shared" si="84"/>
        <v>4</v>
      </c>
      <c r="AR71" s="17">
        <f t="shared" si="85"/>
        <v>11.25</v>
      </c>
      <c r="AS71" s="24">
        <f t="shared" si="86"/>
        <v>9.65</v>
      </c>
      <c r="AT71" s="18">
        <f t="shared" si="87"/>
        <v>6</v>
      </c>
      <c r="AU71" s="19">
        <f t="shared" si="88"/>
        <v>0</v>
      </c>
      <c r="AV71" s="22">
        <f t="shared" si="89"/>
        <v>10.45</v>
      </c>
      <c r="AW71" s="20">
        <f t="shared" si="90"/>
        <v>2</v>
      </c>
      <c r="AX71" s="21">
        <f t="shared" si="91"/>
        <v>10.45</v>
      </c>
      <c r="AY71" s="6"/>
      <c r="AZ71" s="6"/>
    </row>
    <row r="72" spans="1:52" x14ac:dyDescent="0.25">
      <c r="A72" s="6">
        <v>227</v>
      </c>
      <c r="B72" s="6" t="s">
        <v>176</v>
      </c>
      <c r="C72" s="6" t="s">
        <v>57</v>
      </c>
      <c r="D72" s="6" t="s">
        <v>172</v>
      </c>
      <c r="E72" s="12">
        <v>2.5</v>
      </c>
      <c r="F72" s="12">
        <v>1.1000000000000001</v>
      </c>
      <c r="G72" s="12">
        <v>1.3</v>
      </c>
      <c r="H72" s="12">
        <v>0</v>
      </c>
      <c r="I72" s="15">
        <f t="shared" si="71"/>
        <v>11.3</v>
      </c>
      <c r="J72" s="12">
        <v>0</v>
      </c>
      <c r="K72" s="12">
        <v>0</v>
      </c>
      <c r="L72" s="12">
        <v>0</v>
      </c>
      <c r="M72" s="12">
        <v>0</v>
      </c>
      <c r="N72" s="15">
        <f t="shared" si="72"/>
        <v>10</v>
      </c>
      <c r="O72" s="15">
        <f t="shared" si="73"/>
        <v>11.3</v>
      </c>
      <c r="P72" s="3">
        <f t="shared" si="92"/>
        <v>4</v>
      </c>
      <c r="Q72" s="12">
        <v>2.5</v>
      </c>
      <c r="R72" s="12">
        <v>1.6</v>
      </c>
      <c r="S72" s="12">
        <v>1.2</v>
      </c>
      <c r="T72" s="12">
        <v>0</v>
      </c>
      <c r="U72" s="17">
        <f t="shared" si="74"/>
        <v>11.1</v>
      </c>
      <c r="V72" s="3">
        <f t="shared" si="75"/>
        <v>6</v>
      </c>
      <c r="W72" s="12">
        <v>2.5</v>
      </c>
      <c r="X72" s="12">
        <v>2.5</v>
      </c>
      <c r="Y72" s="12">
        <v>2.2999999999999998</v>
      </c>
      <c r="Z72" s="12">
        <v>0</v>
      </c>
      <c r="AA72" s="19">
        <f t="shared" si="76"/>
        <v>10.1</v>
      </c>
      <c r="AB72" s="3">
        <f t="shared" si="77"/>
        <v>5</v>
      </c>
      <c r="AC72" s="12">
        <v>2.5</v>
      </c>
      <c r="AD72" s="12">
        <v>2.2999999999999998</v>
      </c>
      <c r="AE72" s="12">
        <v>2</v>
      </c>
      <c r="AF72" s="12">
        <v>0</v>
      </c>
      <c r="AG72" s="21">
        <f t="shared" si="78"/>
        <v>10.35</v>
      </c>
      <c r="AH72" s="3">
        <f t="shared" si="79"/>
        <v>3</v>
      </c>
      <c r="AI72" s="13">
        <f t="shared" si="80"/>
        <v>42.85</v>
      </c>
      <c r="AJ72" s="3">
        <f t="shared" si="81"/>
        <v>3</v>
      </c>
      <c r="AK72" s="6"/>
      <c r="AL72" s="6"/>
      <c r="AM72" s="28">
        <f t="shared" si="82"/>
        <v>11.3</v>
      </c>
      <c r="AN72" s="14">
        <f t="shared" si="93"/>
        <v>4</v>
      </c>
      <c r="AO72" s="15">
        <f t="shared" si="94"/>
        <v>11.3</v>
      </c>
      <c r="AP72" s="26">
        <f t="shared" si="83"/>
        <v>11.1</v>
      </c>
      <c r="AQ72" s="16">
        <f t="shared" si="84"/>
        <v>6</v>
      </c>
      <c r="AR72" s="17">
        <f t="shared" si="85"/>
        <v>0</v>
      </c>
      <c r="AS72" s="24">
        <f t="shared" si="86"/>
        <v>10.1</v>
      </c>
      <c r="AT72" s="18">
        <f t="shared" si="87"/>
        <v>4</v>
      </c>
      <c r="AU72" s="19">
        <f t="shared" si="88"/>
        <v>10.1</v>
      </c>
      <c r="AV72" s="22">
        <f t="shared" si="89"/>
        <v>10.35</v>
      </c>
      <c r="AW72" s="20">
        <f t="shared" si="90"/>
        <v>3</v>
      </c>
      <c r="AX72" s="21">
        <f t="shared" si="91"/>
        <v>10.35</v>
      </c>
      <c r="AY72" s="6"/>
      <c r="AZ72" s="6"/>
    </row>
    <row r="73" spans="1:52" x14ac:dyDescent="0.25">
      <c r="A73" s="6">
        <v>228</v>
      </c>
      <c r="B73" s="6" t="s">
        <v>177</v>
      </c>
      <c r="C73" s="6" t="s">
        <v>57</v>
      </c>
      <c r="D73" s="6" t="s">
        <v>172</v>
      </c>
      <c r="E73" s="12">
        <v>2.5</v>
      </c>
      <c r="F73" s="12">
        <v>1.6</v>
      </c>
      <c r="G73" s="12">
        <v>1.6</v>
      </c>
      <c r="H73" s="12">
        <v>0</v>
      </c>
      <c r="I73" s="15">
        <f t="shared" si="71"/>
        <v>10.9</v>
      </c>
      <c r="J73" s="12">
        <v>0</v>
      </c>
      <c r="K73" s="12">
        <v>0</v>
      </c>
      <c r="L73" s="12">
        <v>0</v>
      </c>
      <c r="M73" s="12">
        <v>0</v>
      </c>
      <c r="N73" s="15">
        <f t="shared" si="72"/>
        <v>10</v>
      </c>
      <c r="O73" s="15">
        <f t="shared" si="73"/>
        <v>10.9</v>
      </c>
      <c r="P73" s="3">
        <f t="shared" si="92"/>
        <v>8</v>
      </c>
      <c r="Q73" s="12">
        <v>2.5</v>
      </c>
      <c r="R73" s="12">
        <v>1.1000000000000001</v>
      </c>
      <c r="S73" s="12">
        <v>1</v>
      </c>
      <c r="T73" s="12">
        <v>0</v>
      </c>
      <c r="U73" s="17">
        <f t="shared" si="74"/>
        <v>11.45</v>
      </c>
      <c r="V73" s="3">
        <f t="shared" si="75"/>
        <v>2</v>
      </c>
      <c r="W73" s="12">
        <v>2.5</v>
      </c>
      <c r="X73" s="12">
        <v>2.2999999999999998</v>
      </c>
      <c r="Y73" s="12">
        <v>2.4</v>
      </c>
      <c r="Z73" s="12">
        <v>0</v>
      </c>
      <c r="AA73" s="19">
        <f t="shared" si="76"/>
        <v>10.15</v>
      </c>
      <c r="AB73" s="3">
        <f t="shared" si="77"/>
        <v>4</v>
      </c>
      <c r="AC73" s="12">
        <v>2.5</v>
      </c>
      <c r="AD73" s="12">
        <v>2.2999999999999998</v>
      </c>
      <c r="AE73" s="12">
        <v>2.1</v>
      </c>
      <c r="AF73" s="12">
        <v>0</v>
      </c>
      <c r="AG73" s="21">
        <f t="shared" si="78"/>
        <v>10.3</v>
      </c>
      <c r="AH73" s="3">
        <f t="shared" si="79"/>
        <v>4</v>
      </c>
      <c r="AI73" s="13">
        <f t="shared" si="80"/>
        <v>42.8</v>
      </c>
      <c r="AJ73" s="3">
        <f t="shared" si="81"/>
        <v>5</v>
      </c>
      <c r="AK73" s="6"/>
      <c r="AL73" s="6"/>
      <c r="AM73" s="28">
        <f t="shared" si="82"/>
        <v>10.9</v>
      </c>
      <c r="AN73" s="14">
        <f t="shared" si="93"/>
        <v>6</v>
      </c>
      <c r="AO73" s="15">
        <f t="shared" si="94"/>
        <v>0</v>
      </c>
      <c r="AP73" s="26">
        <f t="shared" si="83"/>
        <v>11.45</v>
      </c>
      <c r="AQ73" s="16">
        <f t="shared" si="84"/>
        <v>2</v>
      </c>
      <c r="AR73" s="17">
        <f t="shared" si="85"/>
        <v>11.45</v>
      </c>
      <c r="AS73" s="24">
        <f t="shared" si="86"/>
        <v>10.15</v>
      </c>
      <c r="AT73" s="18">
        <f t="shared" si="87"/>
        <v>3</v>
      </c>
      <c r="AU73" s="19">
        <f t="shared" si="88"/>
        <v>10.15</v>
      </c>
      <c r="AV73" s="22">
        <f t="shared" si="89"/>
        <v>10.3</v>
      </c>
      <c r="AW73" s="20">
        <f t="shared" si="90"/>
        <v>4</v>
      </c>
      <c r="AX73" s="21">
        <f t="shared" si="91"/>
        <v>10.3</v>
      </c>
      <c r="AY73" s="6"/>
      <c r="AZ73" s="6"/>
    </row>
    <row r="74" spans="1:52" x14ac:dyDescent="0.25">
      <c r="A74" s="6">
        <v>229</v>
      </c>
      <c r="B74" s="6" t="s">
        <v>241</v>
      </c>
      <c r="C74" s="6" t="s">
        <v>57</v>
      </c>
      <c r="D74" s="6" t="s">
        <v>172</v>
      </c>
      <c r="E74" s="12">
        <v>2.5</v>
      </c>
      <c r="F74" s="12">
        <v>1.2</v>
      </c>
      <c r="G74" s="12">
        <v>1.3</v>
      </c>
      <c r="H74" s="12">
        <v>0</v>
      </c>
      <c r="I74" s="15">
        <f t="shared" si="71"/>
        <v>11.25</v>
      </c>
      <c r="J74" s="12">
        <v>0</v>
      </c>
      <c r="K74" s="12">
        <v>0</v>
      </c>
      <c r="L74" s="12">
        <v>0</v>
      </c>
      <c r="M74" s="12">
        <v>0</v>
      </c>
      <c r="N74" s="15">
        <f t="shared" si="72"/>
        <v>10</v>
      </c>
      <c r="O74" s="15">
        <f t="shared" si="73"/>
        <v>11.25</v>
      </c>
      <c r="P74" s="3">
        <f t="shared" si="92"/>
        <v>6</v>
      </c>
      <c r="Q74" s="12">
        <v>2.5</v>
      </c>
      <c r="R74" s="12">
        <v>1.4</v>
      </c>
      <c r="S74" s="12">
        <v>1.1000000000000001</v>
      </c>
      <c r="T74" s="12">
        <v>0</v>
      </c>
      <c r="U74" s="17">
        <f t="shared" si="74"/>
        <v>11.25</v>
      </c>
      <c r="V74" s="3">
        <f t="shared" si="75"/>
        <v>4</v>
      </c>
      <c r="W74" s="12">
        <v>2.5</v>
      </c>
      <c r="X74" s="12">
        <v>2.4</v>
      </c>
      <c r="Y74" s="12">
        <v>2.6</v>
      </c>
      <c r="Z74" s="12">
        <v>0</v>
      </c>
      <c r="AA74" s="19">
        <f t="shared" si="76"/>
        <v>10</v>
      </c>
      <c r="AB74" s="3">
        <f t="shared" si="77"/>
        <v>6</v>
      </c>
      <c r="AC74" s="12">
        <v>2.5</v>
      </c>
      <c r="AD74" s="12">
        <v>2.4</v>
      </c>
      <c r="AE74" s="12">
        <v>2.2999999999999998</v>
      </c>
      <c r="AF74" s="12">
        <v>0</v>
      </c>
      <c r="AG74" s="21">
        <f t="shared" si="78"/>
        <v>10.15</v>
      </c>
      <c r="AH74" s="3">
        <f t="shared" si="79"/>
        <v>5</v>
      </c>
      <c r="AI74" s="13">
        <f t="shared" si="80"/>
        <v>42.65</v>
      </c>
      <c r="AJ74" s="3">
        <f t="shared" si="81"/>
        <v>6</v>
      </c>
      <c r="AK74" s="6"/>
      <c r="AL74" s="6"/>
      <c r="AM74" s="28">
        <f t="shared" si="82"/>
        <v>11.25</v>
      </c>
      <c r="AN74" s="14">
        <f t="shared" si="93"/>
        <v>5</v>
      </c>
      <c r="AO74" s="15">
        <f t="shared" si="94"/>
        <v>0</v>
      </c>
      <c r="AP74" s="26">
        <f t="shared" si="83"/>
        <v>11.25</v>
      </c>
      <c r="AQ74" s="16">
        <f t="shared" si="84"/>
        <v>4</v>
      </c>
      <c r="AR74" s="17">
        <f t="shared" si="85"/>
        <v>11.25</v>
      </c>
      <c r="AS74" s="24">
        <f t="shared" si="86"/>
        <v>10</v>
      </c>
      <c r="AT74" s="18">
        <f t="shared" si="87"/>
        <v>5</v>
      </c>
      <c r="AU74" s="19">
        <f t="shared" si="88"/>
        <v>0</v>
      </c>
      <c r="AV74" s="22">
        <f t="shared" si="89"/>
        <v>10.15</v>
      </c>
      <c r="AW74" s="20">
        <f t="shared" si="90"/>
        <v>5</v>
      </c>
      <c r="AX74" s="21">
        <f t="shared" si="91"/>
        <v>0</v>
      </c>
      <c r="AY74" s="6"/>
      <c r="AZ74" s="6"/>
    </row>
    <row r="75" spans="1:52" x14ac:dyDescent="0.25">
      <c r="A75" s="93"/>
      <c r="B75" s="94"/>
      <c r="C75" s="94"/>
      <c r="D75" s="95"/>
      <c r="E75" s="86" t="s">
        <v>95</v>
      </c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91" t="s">
        <v>96</v>
      </c>
      <c r="R75" s="91"/>
      <c r="S75" s="91"/>
      <c r="T75" s="91"/>
      <c r="U75" s="91"/>
      <c r="V75" s="91"/>
      <c r="W75" s="87" t="s">
        <v>97</v>
      </c>
      <c r="X75" s="87"/>
      <c r="Y75" s="87"/>
      <c r="Z75" s="87"/>
      <c r="AA75" s="87"/>
      <c r="AB75" s="87"/>
      <c r="AC75" s="85" t="s">
        <v>98</v>
      </c>
      <c r="AD75" s="85"/>
      <c r="AE75" s="85"/>
      <c r="AF75" s="85"/>
      <c r="AG75" s="85"/>
      <c r="AH75" s="85"/>
      <c r="AI75" s="77" t="s">
        <v>277</v>
      </c>
      <c r="AJ75" s="77"/>
      <c r="AK75" s="6"/>
      <c r="AL75" s="6"/>
      <c r="AM75" s="29"/>
      <c r="AN75" s="29"/>
      <c r="AO75" s="28">
        <f>SUM(AO69:AO74)</f>
        <v>46.099999999999994</v>
      </c>
      <c r="AP75" s="27"/>
      <c r="AQ75" s="27"/>
      <c r="AR75" s="26">
        <f>SUM(AR69:AR74)</f>
        <v>57.099999999999994</v>
      </c>
      <c r="AS75" s="25"/>
      <c r="AT75" s="25"/>
      <c r="AU75" s="24">
        <f>SUM(AU69:AU74)</f>
        <v>41.35</v>
      </c>
      <c r="AV75" s="23"/>
      <c r="AW75" s="23"/>
      <c r="AX75" s="22">
        <f>SUM(AX69:AX74)</f>
        <v>41.900000000000006</v>
      </c>
      <c r="AY75" s="13">
        <f>SUM(AO75:AX75)</f>
        <v>186.45</v>
      </c>
      <c r="AZ75" s="3">
        <f>_xlfn.RANK.EQ(AY75,(AY$75:AY$83),0)</f>
        <v>1</v>
      </c>
    </row>
    <row r="76" spans="1:52" x14ac:dyDescent="0.25">
      <c r="A76" s="6"/>
      <c r="B76" s="32" t="s">
        <v>237</v>
      </c>
      <c r="C76" s="6"/>
      <c r="D76" s="6"/>
      <c r="E76" s="3" t="s">
        <v>270</v>
      </c>
      <c r="F76" s="3" t="s">
        <v>271</v>
      </c>
      <c r="G76" s="3" t="s">
        <v>247</v>
      </c>
      <c r="H76" s="3" t="s">
        <v>272</v>
      </c>
      <c r="I76" s="14" t="s">
        <v>275</v>
      </c>
      <c r="J76" s="3" t="s">
        <v>270</v>
      </c>
      <c r="K76" s="3" t="s">
        <v>271</v>
      </c>
      <c r="L76" s="3" t="s">
        <v>247</v>
      </c>
      <c r="M76" s="3" t="s">
        <v>272</v>
      </c>
      <c r="N76" s="14" t="s">
        <v>276</v>
      </c>
      <c r="O76" s="14" t="s">
        <v>95</v>
      </c>
      <c r="P76" s="14" t="s">
        <v>267</v>
      </c>
      <c r="Q76" s="3" t="s">
        <v>270</v>
      </c>
      <c r="R76" s="3" t="s">
        <v>271</v>
      </c>
      <c r="S76" s="3" t="s">
        <v>247</v>
      </c>
      <c r="T76" s="3" t="s">
        <v>272</v>
      </c>
      <c r="U76" s="16" t="s">
        <v>96</v>
      </c>
      <c r="V76" s="16" t="s">
        <v>267</v>
      </c>
      <c r="W76" s="3" t="s">
        <v>270</v>
      </c>
      <c r="X76" s="3" t="s">
        <v>271</v>
      </c>
      <c r="Y76" s="3" t="s">
        <v>247</v>
      </c>
      <c r="Z76" s="3" t="s">
        <v>272</v>
      </c>
      <c r="AA76" s="18" t="s">
        <v>97</v>
      </c>
      <c r="AB76" s="18" t="s">
        <v>267</v>
      </c>
      <c r="AC76" s="3" t="s">
        <v>270</v>
      </c>
      <c r="AD76" s="3" t="s">
        <v>271</v>
      </c>
      <c r="AE76" s="3" t="s">
        <v>247</v>
      </c>
      <c r="AF76" s="3" t="s">
        <v>272</v>
      </c>
      <c r="AG76" s="20" t="s">
        <v>273</v>
      </c>
      <c r="AH76" s="20" t="s">
        <v>267</v>
      </c>
      <c r="AI76" s="3" t="s">
        <v>274</v>
      </c>
      <c r="AJ76" s="3" t="s">
        <v>267</v>
      </c>
      <c r="AK76" s="6"/>
      <c r="AL76" s="6"/>
      <c r="AM76" s="92" t="s">
        <v>237</v>
      </c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</row>
    <row r="77" spans="1:52" x14ac:dyDescent="0.25">
      <c r="A77" s="6">
        <v>230</v>
      </c>
      <c r="B77" s="6" t="s">
        <v>178</v>
      </c>
      <c r="C77" s="6" t="s">
        <v>57</v>
      </c>
      <c r="D77" s="6" t="s">
        <v>172</v>
      </c>
      <c r="E77" s="12">
        <v>0</v>
      </c>
      <c r="F77" s="12">
        <v>0</v>
      </c>
      <c r="G77" s="12">
        <v>0</v>
      </c>
      <c r="H77" s="12">
        <v>0</v>
      </c>
      <c r="I77" s="15">
        <v>0</v>
      </c>
      <c r="J77" s="12">
        <v>0</v>
      </c>
      <c r="K77" s="12">
        <v>0</v>
      </c>
      <c r="L77" s="12">
        <v>0</v>
      </c>
      <c r="M77" s="12">
        <v>0</v>
      </c>
      <c r="N77" s="15">
        <v>0</v>
      </c>
      <c r="O77" s="15">
        <v>0</v>
      </c>
      <c r="P77" s="3">
        <f t="shared" ref="P77:P82" si="95">_xlfn.RANK.EQ(O77,(O$69:O$82),0)</f>
        <v>11</v>
      </c>
      <c r="Q77" s="12">
        <v>0</v>
      </c>
      <c r="R77" s="12">
        <v>0</v>
      </c>
      <c r="S77" s="12">
        <v>0</v>
      </c>
      <c r="T77" s="12">
        <v>0</v>
      </c>
      <c r="U77" s="17">
        <v>0</v>
      </c>
      <c r="V77" s="3">
        <f t="shared" ref="V77:V82" si="96">_xlfn.RANK.EQ(U77,(U$69:U$82),0)</f>
        <v>11</v>
      </c>
      <c r="W77" s="12">
        <v>0</v>
      </c>
      <c r="X77" s="12">
        <v>0</v>
      </c>
      <c r="Y77" s="12">
        <v>0</v>
      </c>
      <c r="Z77" s="12">
        <v>0</v>
      </c>
      <c r="AA77" s="19">
        <v>0</v>
      </c>
      <c r="AB77" s="3">
        <f t="shared" ref="AB77:AB82" si="97">_xlfn.RANK.EQ(AA77,(AA$69:AA$82),0)</f>
        <v>11</v>
      </c>
      <c r="AC77" s="12">
        <v>0</v>
      </c>
      <c r="AD77" s="12">
        <v>0</v>
      </c>
      <c r="AE77" s="12">
        <v>0</v>
      </c>
      <c r="AF77" s="12">
        <v>0</v>
      </c>
      <c r="AG77" s="21">
        <v>0</v>
      </c>
      <c r="AH77" s="3">
        <f t="shared" ref="AH77:AH82" si="98">_xlfn.RANK.EQ(AG77,(AG$69:AG$82),0)</f>
        <v>11</v>
      </c>
      <c r="AI77" s="13">
        <f t="shared" ref="AI77:AI82" si="99">O77+U77+AA77+AG77</f>
        <v>0</v>
      </c>
      <c r="AJ77" s="3">
        <f t="shared" ref="AJ77:AJ82" si="100">_xlfn.RANK.EQ(AI77,(AI$69:AI$82),0)</f>
        <v>11</v>
      </c>
      <c r="AK77" s="6"/>
      <c r="AL77" s="6"/>
      <c r="AM77" s="28">
        <f t="shared" ref="AM77:AM82" si="101">O77</f>
        <v>0</v>
      </c>
      <c r="AN77" s="14">
        <f>_xlfn.RANK.EQ(AM77,(AM$77:AM$82),0)</f>
        <v>5</v>
      </c>
      <c r="AO77" s="15">
        <f t="shared" ref="AO77:AO82" si="102">IF(AN77&lt;5,AM77,0)</f>
        <v>0</v>
      </c>
      <c r="AP77" s="26">
        <f t="shared" ref="AP77:AP82" si="103">U77</f>
        <v>0</v>
      </c>
      <c r="AQ77" s="16">
        <f t="shared" ref="AQ77:AQ82" si="104">_xlfn.RANK.EQ(AP77,(AP$77:AP$82),0)</f>
        <v>5</v>
      </c>
      <c r="AR77" s="17">
        <f t="shared" ref="AR77:AR82" si="105">IF(AQ77&lt;5,AP77,0)</f>
        <v>0</v>
      </c>
      <c r="AS77" s="24">
        <f t="shared" ref="AS77:AS82" si="106">AA77</f>
        <v>0</v>
      </c>
      <c r="AT77" s="18">
        <f t="shared" ref="AT77:AT82" si="107">_xlfn.RANK.EQ(AS77,(AS$77:AS$82),0)</f>
        <v>5</v>
      </c>
      <c r="AU77" s="19">
        <f t="shared" ref="AU77:AU82" si="108">IF(AT77&lt;5,AS77,0)</f>
        <v>0</v>
      </c>
      <c r="AV77" s="22">
        <f t="shared" ref="AV77:AV82" si="109">AG77</f>
        <v>0</v>
      </c>
      <c r="AW77" s="20">
        <f t="shared" ref="AW77:AW82" si="110">_xlfn.RANK.EQ(AV77,(AV$77:AV$82),0)</f>
        <v>5</v>
      </c>
      <c r="AX77" s="21">
        <f t="shared" ref="AX77:AX82" si="111">IF(AW77&lt;5,AV77,0)</f>
        <v>0</v>
      </c>
      <c r="AY77" s="6"/>
      <c r="AZ77" s="6"/>
    </row>
    <row r="78" spans="1:52" x14ac:dyDescent="0.25">
      <c r="A78" s="6">
        <v>231</v>
      </c>
      <c r="B78" s="6" t="s">
        <v>179</v>
      </c>
      <c r="C78" s="6" t="s">
        <v>57</v>
      </c>
      <c r="D78" s="6" t="s">
        <v>172</v>
      </c>
      <c r="E78" s="12">
        <v>0</v>
      </c>
      <c r="F78" s="12">
        <v>0</v>
      </c>
      <c r="G78" s="12">
        <v>0</v>
      </c>
      <c r="H78" s="12">
        <v>0</v>
      </c>
      <c r="I78" s="15">
        <f t="shared" ref="I78:I82" si="112">E78+10-((F78+G78)/2)-H78</f>
        <v>10</v>
      </c>
      <c r="J78" s="12">
        <v>2.5</v>
      </c>
      <c r="K78" s="12">
        <v>1.1000000000000001</v>
      </c>
      <c r="L78" s="12">
        <v>1.3</v>
      </c>
      <c r="M78" s="12">
        <v>0</v>
      </c>
      <c r="N78" s="15">
        <f t="shared" ref="N78:N82" si="113">J78+10-((K78+L78)/2)-M78</f>
        <v>11.3</v>
      </c>
      <c r="O78" s="15">
        <f t="shared" ref="O78:O82" si="114">IF(I78&gt;N78,I78,N78)</f>
        <v>11.3</v>
      </c>
      <c r="P78" s="3">
        <f t="shared" si="95"/>
        <v>4</v>
      </c>
      <c r="Q78" s="12">
        <v>2.5</v>
      </c>
      <c r="R78" s="12">
        <v>1.9</v>
      </c>
      <c r="S78" s="12">
        <v>1.3</v>
      </c>
      <c r="T78" s="12">
        <v>0</v>
      </c>
      <c r="U78" s="17">
        <f t="shared" ref="U78:U82" si="115">Q78+10-((R78+S78)/2)-T78</f>
        <v>10.9</v>
      </c>
      <c r="V78" s="3">
        <f t="shared" si="96"/>
        <v>7</v>
      </c>
      <c r="W78" s="12">
        <v>2.5</v>
      </c>
      <c r="X78" s="12">
        <v>2.5</v>
      </c>
      <c r="Y78" s="12">
        <v>1.9</v>
      </c>
      <c r="Z78" s="12">
        <v>0</v>
      </c>
      <c r="AA78" s="19">
        <f t="shared" ref="AA78:AA82" si="116">W78+10-((X78+Y78)/2)-Z78</f>
        <v>10.3</v>
      </c>
      <c r="AB78" s="3">
        <f t="shared" si="97"/>
        <v>3</v>
      </c>
      <c r="AC78" s="12">
        <v>2.5</v>
      </c>
      <c r="AD78" s="12">
        <v>2.7</v>
      </c>
      <c r="AE78" s="12">
        <v>2.6</v>
      </c>
      <c r="AF78" s="12">
        <v>0</v>
      </c>
      <c r="AG78" s="21">
        <f t="shared" ref="AG78:AG82" si="117">AC78+10-((AD78+AE78)/2)-AF78</f>
        <v>9.85</v>
      </c>
      <c r="AH78" s="3">
        <f t="shared" si="98"/>
        <v>6</v>
      </c>
      <c r="AI78" s="13">
        <f t="shared" si="99"/>
        <v>42.35</v>
      </c>
      <c r="AJ78" s="3">
        <f t="shared" si="100"/>
        <v>7</v>
      </c>
      <c r="AK78" s="6"/>
      <c r="AL78" s="6"/>
      <c r="AM78" s="28">
        <f t="shared" si="101"/>
        <v>11.3</v>
      </c>
      <c r="AN78" s="14">
        <f t="shared" ref="AN78:AN82" si="118">_xlfn.RANK.EQ(AM78,(AM$77:AM$82),0)</f>
        <v>1</v>
      </c>
      <c r="AO78" s="15">
        <f t="shared" si="102"/>
        <v>11.3</v>
      </c>
      <c r="AP78" s="26">
        <f t="shared" si="103"/>
        <v>10.9</v>
      </c>
      <c r="AQ78" s="16">
        <f t="shared" si="104"/>
        <v>1</v>
      </c>
      <c r="AR78" s="17">
        <f t="shared" si="105"/>
        <v>10.9</v>
      </c>
      <c r="AS78" s="24">
        <f t="shared" si="106"/>
        <v>10.3</v>
      </c>
      <c r="AT78" s="18">
        <f t="shared" si="107"/>
        <v>1</v>
      </c>
      <c r="AU78" s="19">
        <f t="shared" si="108"/>
        <v>10.3</v>
      </c>
      <c r="AV78" s="22">
        <f t="shared" si="109"/>
        <v>9.85</v>
      </c>
      <c r="AW78" s="20">
        <f t="shared" si="110"/>
        <v>1</v>
      </c>
      <c r="AX78" s="21">
        <f t="shared" si="111"/>
        <v>9.85</v>
      </c>
      <c r="AY78" s="6"/>
      <c r="AZ78" s="6"/>
    </row>
    <row r="79" spans="1:52" x14ac:dyDescent="0.25">
      <c r="A79" s="6">
        <v>234</v>
      </c>
      <c r="B79" s="6" t="s">
        <v>180</v>
      </c>
      <c r="C79" s="6" t="s">
        <v>57</v>
      </c>
      <c r="D79" s="6" t="s">
        <v>172</v>
      </c>
      <c r="E79" s="12">
        <v>0</v>
      </c>
      <c r="F79" s="12">
        <v>0</v>
      </c>
      <c r="G79" s="12">
        <v>0</v>
      </c>
      <c r="H79" s="12">
        <v>0</v>
      </c>
      <c r="I79" s="15">
        <f t="shared" si="112"/>
        <v>10</v>
      </c>
      <c r="J79" s="12">
        <v>2.5</v>
      </c>
      <c r="K79" s="12">
        <v>2.1</v>
      </c>
      <c r="L79" s="12">
        <v>2</v>
      </c>
      <c r="M79" s="12">
        <v>0</v>
      </c>
      <c r="N79" s="15">
        <f t="shared" si="113"/>
        <v>10.45</v>
      </c>
      <c r="O79" s="15">
        <f t="shared" si="114"/>
        <v>10.45</v>
      </c>
      <c r="P79" s="3">
        <f t="shared" si="95"/>
        <v>10</v>
      </c>
      <c r="Q79" s="12">
        <v>2</v>
      </c>
      <c r="R79" s="12">
        <v>3.9</v>
      </c>
      <c r="S79" s="12">
        <v>3.2</v>
      </c>
      <c r="T79" s="12">
        <v>0</v>
      </c>
      <c r="U79" s="17">
        <f t="shared" si="115"/>
        <v>8.4499999999999993</v>
      </c>
      <c r="V79" s="3">
        <f t="shared" si="96"/>
        <v>10</v>
      </c>
      <c r="W79" s="12">
        <v>2.5</v>
      </c>
      <c r="X79" s="12">
        <v>3.7</v>
      </c>
      <c r="Y79" s="12">
        <v>3.5</v>
      </c>
      <c r="Z79" s="12">
        <v>0</v>
      </c>
      <c r="AA79" s="19">
        <f t="shared" si="116"/>
        <v>8.9</v>
      </c>
      <c r="AB79" s="3">
        <f t="shared" si="97"/>
        <v>10</v>
      </c>
      <c r="AC79" s="12">
        <v>2.5</v>
      </c>
      <c r="AD79" s="12">
        <v>3.3</v>
      </c>
      <c r="AE79" s="12">
        <v>3</v>
      </c>
      <c r="AF79" s="12">
        <v>0</v>
      </c>
      <c r="AG79" s="21">
        <f t="shared" si="117"/>
        <v>9.35</v>
      </c>
      <c r="AH79" s="3">
        <f t="shared" si="98"/>
        <v>8</v>
      </c>
      <c r="AI79" s="13">
        <f t="shared" si="99"/>
        <v>37.15</v>
      </c>
      <c r="AJ79" s="3">
        <f t="shared" si="100"/>
        <v>9</v>
      </c>
      <c r="AK79" s="6"/>
      <c r="AL79" s="6"/>
      <c r="AM79" s="28">
        <f t="shared" si="101"/>
        <v>10.45</v>
      </c>
      <c r="AN79" s="14">
        <f t="shared" si="118"/>
        <v>4</v>
      </c>
      <c r="AO79" s="15">
        <f t="shared" si="102"/>
        <v>10.45</v>
      </c>
      <c r="AP79" s="26">
        <f t="shared" si="103"/>
        <v>8.4499999999999993</v>
      </c>
      <c r="AQ79" s="16">
        <f t="shared" si="104"/>
        <v>4</v>
      </c>
      <c r="AR79" s="17">
        <f t="shared" si="105"/>
        <v>8.4499999999999993</v>
      </c>
      <c r="AS79" s="24">
        <f t="shared" si="106"/>
        <v>8.9</v>
      </c>
      <c r="AT79" s="18">
        <f t="shared" si="107"/>
        <v>4</v>
      </c>
      <c r="AU79" s="19">
        <f t="shared" si="108"/>
        <v>8.9</v>
      </c>
      <c r="AV79" s="22">
        <f t="shared" si="109"/>
        <v>9.35</v>
      </c>
      <c r="AW79" s="20">
        <f t="shared" si="110"/>
        <v>2</v>
      </c>
      <c r="AX79" s="21">
        <f t="shared" si="111"/>
        <v>9.35</v>
      </c>
      <c r="AY79" s="6"/>
      <c r="AZ79" s="6"/>
    </row>
    <row r="80" spans="1:52" x14ac:dyDescent="0.25">
      <c r="A80" s="6">
        <v>235</v>
      </c>
      <c r="B80" s="6" t="s">
        <v>181</v>
      </c>
      <c r="C80" s="6" t="s">
        <v>57</v>
      </c>
      <c r="D80" s="6" t="s">
        <v>172</v>
      </c>
      <c r="E80" s="12">
        <v>0</v>
      </c>
      <c r="F80" s="12">
        <v>0</v>
      </c>
      <c r="G80" s="12">
        <v>0</v>
      </c>
      <c r="H80" s="12">
        <v>0</v>
      </c>
      <c r="I80" s="15">
        <f t="shared" si="112"/>
        <v>10</v>
      </c>
      <c r="J80" s="12">
        <v>2.5</v>
      </c>
      <c r="K80" s="12">
        <v>1.5</v>
      </c>
      <c r="L80" s="12">
        <v>1.4</v>
      </c>
      <c r="M80" s="12">
        <v>0</v>
      </c>
      <c r="N80" s="15">
        <f t="shared" si="113"/>
        <v>11.05</v>
      </c>
      <c r="O80" s="15">
        <f t="shared" si="114"/>
        <v>11.05</v>
      </c>
      <c r="P80" s="3">
        <f t="shared" si="95"/>
        <v>7</v>
      </c>
      <c r="Q80" s="12">
        <v>2.5</v>
      </c>
      <c r="R80" s="12">
        <v>1.5</v>
      </c>
      <c r="S80" s="12">
        <v>2.1</v>
      </c>
      <c r="T80" s="12">
        <v>0</v>
      </c>
      <c r="U80" s="17">
        <f t="shared" si="115"/>
        <v>10.7</v>
      </c>
      <c r="V80" s="3">
        <f t="shared" si="96"/>
        <v>8</v>
      </c>
      <c r="W80" s="12">
        <v>2.5</v>
      </c>
      <c r="X80" s="12">
        <v>3.1</v>
      </c>
      <c r="Y80" s="12">
        <v>3.6</v>
      </c>
      <c r="Z80" s="12">
        <v>0</v>
      </c>
      <c r="AA80" s="19">
        <f t="shared" si="116"/>
        <v>9.15</v>
      </c>
      <c r="AB80" s="3">
        <f t="shared" si="97"/>
        <v>9</v>
      </c>
      <c r="AC80" s="12">
        <v>2.5</v>
      </c>
      <c r="AD80" s="12">
        <v>3.4</v>
      </c>
      <c r="AE80" s="12">
        <v>3.2</v>
      </c>
      <c r="AF80" s="12">
        <v>0</v>
      </c>
      <c r="AG80" s="21">
        <f t="shared" si="117"/>
        <v>9.1999999999999993</v>
      </c>
      <c r="AH80" s="3">
        <f t="shared" si="98"/>
        <v>9</v>
      </c>
      <c r="AI80" s="13">
        <f t="shared" si="99"/>
        <v>40.099999999999994</v>
      </c>
      <c r="AJ80" s="3">
        <f t="shared" si="100"/>
        <v>8</v>
      </c>
      <c r="AK80" s="6"/>
      <c r="AL80" s="6"/>
      <c r="AM80" s="28">
        <f t="shared" si="101"/>
        <v>11.05</v>
      </c>
      <c r="AN80" s="14">
        <f t="shared" si="118"/>
        <v>2</v>
      </c>
      <c r="AO80" s="15">
        <f t="shared" si="102"/>
        <v>11.05</v>
      </c>
      <c r="AP80" s="26">
        <f t="shared" si="103"/>
        <v>10.7</v>
      </c>
      <c r="AQ80" s="16">
        <f t="shared" si="104"/>
        <v>2</v>
      </c>
      <c r="AR80" s="17">
        <f t="shared" si="105"/>
        <v>10.7</v>
      </c>
      <c r="AS80" s="24">
        <f t="shared" si="106"/>
        <v>9.15</v>
      </c>
      <c r="AT80" s="18">
        <f t="shared" si="107"/>
        <v>3</v>
      </c>
      <c r="AU80" s="19">
        <f t="shared" si="108"/>
        <v>9.15</v>
      </c>
      <c r="AV80" s="22">
        <f t="shared" si="109"/>
        <v>9.1999999999999993</v>
      </c>
      <c r="AW80" s="20">
        <f t="shared" si="110"/>
        <v>3</v>
      </c>
      <c r="AX80" s="21">
        <f t="shared" si="111"/>
        <v>9.1999999999999993</v>
      </c>
      <c r="AY80" s="6"/>
      <c r="AZ80" s="6"/>
    </row>
    <row r="81" spans="1:52" x14ac:dyDescent="0.25">
      <c r="A81" s="6">
        <v>237</v>
      </c>
      <c r="B81" s="6" t="s">
        <v>182</v>
      </c>
      <c r="C81" s="6" t="s">
        <v>57</v>
      </c>
      <c r="D81" s="6" t="s">
        <v>172</v>
      </c>
      <c r="E81" s="12">
        <v>0</v>
      </c>
      <c r="F81" s="12">
        <v>0</v>
      </c>
      <c r="G81" s="12">
        <v>0</v>
      </c>
      <c r="H81" s="12">
        <v>0</v>
      </c>
      <c r="I81" s="15">
        <v>0</v>
      </c>
      <c r="J81" s="12">
        <v>0</v>
      </c>
      <c r="K81" s="12">
        <v>0</v>
      </c>
      <c r="L81" s="12">
        <v>0</v>
      </c>
      <c r="M81" s="12">
        <v>0</v>
      </c>
      <c r="N81" s="15">
        <v>0</v>
      </c>
      <c r="O81" s="15">
        <v>0</v>
      </c>
      <c r="P81" s="3">
        <f t="shared" si="95"/>
        <v>11</v>
      </c>
      <c r="Q81" s="12">
        <v>0</v>
      </c>
      <c r="R81" s="12">
        <v>0</v>
      </c>
      <c r="S81" s="12">
        <v>0</v>
      </c>
      <c r="T81" s="12">
        <v>0</v>
      </c>
      <c r="U81" s="17">
        <v>0</v>
      </c>
      <c r="V81" s="3">
        <f t="shared" si="96"/>
        <v>11</v>
      </c>
      <c r="W81" s="12">
        <v>0</v>
      </c>
      <c r="X81" s="12">
        <v>0</v>
      </c>
      <c r="Y81" s="12">
        <v>0</v>
      </c>
      <c r="Z81" s="12">
        <v>0</v>
      </c>
      <c r="AA81" s="19">
        <v>0</v>
      </c>
      <c r="AB81" s="3">
        <f t="shared" si="97"/>
        <v>11</v>
      </c>
      <c r="AC81" s="12">
        <v>0</v>
      </c>
      <c r="AD81" s="12">
        <v>0</v>
      </c>
      <c r="AE81" s="12">
        <v>0</v>
      </c>
      <c r="AF81" s="12">
        <v>0</v>
      </c>
      <c r="AG81" s="21">
        <v>0</v>
      </c>
      <c r="AH81" s="3">
        <f t="shared" si="98"/>
        <v>11</v>
      </c>
      <c r="AI81" s="13">
        <f t="shared" si="99"/>
        <v>0</v>
      </c>
      <c r="AJ81" s="3">
        <f t="shared" si="100"/>
        <v>11</v>
      </c>
      <c r="AK81" s="6"/>
      <c r="AL81" s="6"/>
      <c r="AM81" s="28">
        <f t="shared" si="101"/>
        <v>0</v>
      </c>
      <c r="AN81" s="14">
        <f t="shared" si="118"/>
        <v>5</v>
      </c>
      <c r="AO81" s="15">
        <f t="shared" si="102"/>
        <v>0</v>
      </c>
      <c r="AP81" s="26">
        <f t="shared" si="103"/>
        <v>0</v>
      </c>
      <c r="AQ81" s="16">
        <f t="shared" si="104"/>
        <v>5</v>
      </c>
      <c r="AR81" s="17">
        <f t="shared" si="105"/>
        <v>0</v>
      </c>
      <c r="AS81" s="24">
        <f t="shared" si="106"/>
        <v>0</v>
      </c>
      <c r="AT81" s="18">
        <f t="shared" si="107"/>
        <v>5</v>
      </c>
      <c r="AU81" s="19">
        <f t="shared" si="108"/>
        <v>0</v>
      </c>
      <c r="AV81" s="22">
        <f t="shared" si="109"/>
        <v>0</v>
      </c>
      <c r="AW81" s="20">
        <f t="shared" si="110"/>
        <v>5</v>
      </c>
      <c r="AX81" s="21">
        <f t="shared" si="111"/>
        <v>0</v>
      </c>
      <c r="AY81" s="6"/>
      <c r="AZ81" s="6"/>
    </row>
    <row r="82" spans="1:52" x14ac:dyDescent="0.25">
      <c r="A82" s="6">
        <v>238</v>
      </c>
      <c r="B82" s="6" t="s">
        <v>183</v>
      </c>
      <c r="C82" s="6" t="s">
        <v>57</v>
      </c>
      <c r="D82" s="6" t="s">
        <v>172</v>
      </c>
      <c r="E82" s="12">
        <v>0</v>
      </c>
      <c r="F82" s="12">
        <v>0</v>
      </c>
      <c r="G82" s="12">
        <v>0</v>
      </c>
      <c r="H82" s="12">
        <v>0</v>
      </c>
      <c r="I82" s="15">
        <f t="shared" si="112"/>
        <v>10</v>
      </c>
      <c r="J82" s="12">
        <v>2.5</v>
      </c>
      <c r="K82" s="12">
        <v>1.7</v>
      </c>
      <c r="L82" s="12">
        <v>1.7</v>
      </c>
      <c r="M82" s="12">
        <v>0</v>
      </c>
      <c r="N82" s="15">
        <f t="shared" si="113"/>
        <v>10.8</v>
      </c>
      <c r="O82" s="15">
        <f t="shared" si="114"/>
        <v>10.8</v>
      </c>
      <c r="P82" s="3">
        <f t="shared" si="95"/>
        <v>9</v>
      </c>
      <c r="Q82" s="12">
        <v>2.5</v>
      </c>
      <c r="R82" s="12">
        <v>3.2</v>
      </c>
      <c r="S82" s="12">
        <v>2.6</v>
      </c>
      <c r="T82" s="12">
        <v>0</v>
      </c>
      <c r="U82" s="17">
        <f t="shared" si="115"/>
        <v>9.6</v>
      </c>
      <c r="V82" s="3">
        <f t="shared" si="96"/>
        <v>9</v>
      </c>
      <c r="W82" s="12">
        <v>2.5</v>
      </c>
      <c r="X82" s="12">
        <v>3.4</v>
      </c>
      <c r="Y82" s="12">
        <v>3.2</v>
      </c>
      <c r="Z82" s="12">
        <v>0</v>
      </c>
      <c r="AA82" s="19">
        <f t="shared" si="116"/>
        <v>9.1999999999999993</v>
      </c>
      <c r="AB82" s="3">
        <f t="shared" si="97"/>
        <v>8</v>
      </c>
      <c r="AC82" s="12">
        <v>2.5</v>
      </c>
      <c r="AD82" s="12">
        <v>4.2</v>
      </c>
      <c r="AE82" s="12">
        <v>4</v>
      </c>
      <c r="AF82" s="12">
        <v>1</v>
      </c>
      <c r="AG82" s="21">
        <f t="shared" si="117"/>
        <v>7.4</v>
      </c>
      <c r="AH82" s="3">
        <f t="shared" si="98"/>
        <v>10</v>
      </c>
      <c r="AI82" s="13">
        <f t="shared" si="99"/>
        <v>37</v>
      </c>
      <c r="AJ82" s="3">
        <f t="shared" si="100"/>
        <v>10</v>
      </c>
      <c r="AK82" s="6"/>
      <c r="AL82" s="6"/>
      <c r="AM82" s="28">
        <f t="shared" si="101"/>
        <v>10.8</v>
      </c>
      <c r="AN82" s="14">
        <f t="shared" si="118"/>
        <v>3</v>
      </c>
      <c r="AO82" s="15">
        <f t="shared" si="102"/>
        <v>10.8</v>
      </c>
      <c r="AP82" s="26">
        <f t="shared" si="103"/>
        <v>9.6</v>
      </c>
      <c r="AQ82" s="16">
        <f t="shared" si="104"/>
        <v>3</v>
      </c>
      <c r="AR82" s="17">
        <f t="shared" si="105"/>
        <v>9.6</v>
      </c>
      <c r="AS82" s="24">
        <f t="shared" si="106"/>
        <v>9.1999999999999993</v>
      </c>
      <c r="AT82" s="18">
        <f t="shared" si="107"/>
        <v>2</v>
      </c>
      <c r="AU82" s="19">
        <f t="shared" si="108"/>
        <v>9.1999999999999993</v>
      </c>
      <c r="AV82" s="22">
        <f t="shared" si="109"/>
        <v>7.4</v>
      </c>
      <c r="AW82" s="20">
        <f t="shared" si="110"/>
        <v>4</v>
      </c>
      <c r="AX82" s="21">
        <f t="shared" si="111"/>
        <v>7.4</v>
      </c>
      <c r="AY82" s="6"/>
      <c r="AZ82" s="6"/>
    </row>
    <row r="83" spans="1:52" x14ac:dyDescent="0.25">
      <c r="AM83" s="29"/>
      <c r="AN83" s="29"/>
      <c r="AO83" s="28">
        <f>SUM(AO77:AO82)</f>
        <v>43.599999999999994</v>
      </c>
      <c r="AP83" s="27"/>
      <c r="AQ83" s="27"/>
      <c r="AR83" s="26">
        <f>SUM(AR77:AR82)</f>
        <v>39.65</v>
      </c>
      <c r="AS83" s="25"/>
      <c r="AT83" s="25"/>
      <c r="AU83" s="24">
        <f>SUM(AU77:AU82)</f>
        <v>37.549999999999997</v>
      </c>
      <c r="AV83" s="23"/>
      <c r="AW83" s="23"/>
      <c r="AX83" s="22">
        <f>SUM(AX77:AX82)</f>
        <v>35.799999999999997</v>
      </c>
      <c r="AY83" s="13">
        <f>SUM(AO83:AX83)</f>
        <v>156.6</v>
      </c>
      <c r="AZ83" s="3">
        <f>_xlfn.RANK.EQ(AY83,(AY$75:AY$83),0)</f>
        <v>2</v>
      </c>
    </row>
  </sheetData>
  <mergeCells count="58">
    <mergeCell ref="A75:D75"/>
    <mergeCell ref="AM66:AZ66"/>
    <mergeCell ref="AM2:AZ2"/>
    <mergeCell ref="AM37:AZ65"/>
    <mergeCell ref="A1:AZ1"/>
    <mergeCell ref="E75:P75"/>
    <mergeCell ref="Q75:V75"/>
    <mergeCell ref="W75:AB75"/>
    <mergeCell ref="AC75:AH75"/>
    <mergeCell ref="AI75:AJ75"/>
    <mergeCell ref="AM30:AZ30"/>
    <mergeCell ref="E67:P67"/>
    <mergeCell ref="Q67:V67"/>
    <mergeCell ref="W67:AB67"/>
    <mergeCell ref="AC67:AH67"/>
    <mergeCell ref="AI67:AJ67"/>
    <mergeCell ref="AM76:AZ76"/>
    <mergeCell ref="AM67:AO67"/>
    <mergeCell ref="AP67:AR67"/>
    <mergeCell ref="AS67:AU67"/>
    <mergeCell ref="AV67:AX67"/>
    <mergeCell ref="AM68:AZ68"/>
    <mergeCell ref="A36:AJ37"/>
    <mergeCell ref="A52:AJ53"/>
    <mergeCell ref="A65:AJ66"/>
    <mergeCell ref="AM24:AZ24"/>
    <mergeCell ref="E29:P29"/>
    <mergeCell ref="Q29:V29"/>
    <mergeCell ref="W29:AB29"/>
    <mergeCell ref="AC29:AH29"/>
    <mergeCell ref="AI29:AJ29"/>
    <mergeCell ref="AM17:AZ17"/>
    <mergeCell ref="E23:P23"/>
    <mergeCell ref="Q23:V23"/>
    <mergeCell ref="W23:AB23"/>
    <mergeCell ref="AC23:AH23"/>
    <mergeCell ref="AI23:AJ23"/>
    <mergeCell ref="AM11:AZ11"/>
    <mergeCell ref="E16:P16"/>
    <mergeCell ref="Q16:V16"/>
    <mergeCell ref="W16:AB16"/>
    <mergeCell ref="AC16:AH16"/>
    <mergeCell ref="AI16:AJ16"/>
    <mergeCell ref="E10:P10"/>
    <mergeCell ref="Q10:V10"/>
    <mergeCell ref="W10:AB10"/>
    <mergeCell ref="AC10:AH10"/>
    <mergeCell ref="AI10:AJ10"/>
    <mergeCell ref="AM3:AO3"/>
    <mergeCell ref="AP3:AR3"/>
    <mergeCell ref="AS3:AU3"/>
    <mergeCell ref="AV3:AX3"/>
    <mergeCell ref="AM4:AZ4"/>
    <mergeCell ref="E3:P3"/>
    <mergeCell ref="Q3:V3"/>
    <mergeCell ref="W3:AB3"/>
    <mergeCell ref="AC3:AH3"/>
    <mergeCell ref="AI3:AJ3"/>
  </mergeCells>
  <conditionalFormatting sqref="A38:AJ64">
    <cfRule type="cellIs" dxfId="22" priority="1" operator="equal">
      <formula>3</formula>
    </cfRule>
    <cfRule type="cellIs" dxfId="21" priority="2" operator="equal">
      <formula>2</formula>
    </cfRule>
    <cfRule type="cellIs" dxfId="20" priority="3" operator="equal">
      <formula>1</formula>
    </cfRule>
  </conditionalFormatting>
  <conditionalFormatting sqref="E69:AJ82">
    <cfRule type="cellIs" dxfId="19" priority="4" operator="equal">
      <formula>3</formula>
    </cfRule>
    <cfRule type="cellIs" dxfId="18" priority="5" operator="equal">
      <formula>2</formula>
    </cfRule>
    <cfRule type="cellIs" dxfId="17" priority="6" operator="equal">
      <formula>1</formula>
    </cfRule>
  </conditionalFormatting>
  <conditionalFormatting sqref="AM5:AZ11 AZ12:AZ16 AM17:AZ17 AZ18:AZ23 AM24:AZ24 AZ25:AZ29 AM30:AZ30 AZ31:AZ36">
    <cfRule type="cellIs" dxfId="16" priority="9" operator="equal">
      <formula>3</formula>
    </cfRule>
    <cfRule type="cellIs" dxfId="15" priority="10" operator="equal">
      <formula>2</formula>
    </cfRule>
    <cfRule type="cellIs" dxfId="14" priority="11" operator="equal">
      <formula>1</formula>
    </cfRule>
  </conditionalFormatting>
  <conditionalFormatting sqref="AZ69:AZ75 AM76:AZ76 AZ77:AZ83">
    <cfRule type="cellIs" dxfId="13" priority="7" operator="equal">
      <formula>2</formula>
    </cfRule>
    <cfRule type="cellIs" dxfId="12" priority="8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FA4A3-C673-425A-BC48-3DF79B82A6E5}">
  <sheetPr>
    <pageSetUpPr fitToPage="1"/>
  </sheetPr>
  <dimension ref="A1:AZ109"/>
  <sheetViews>
    <sheetView zoomScale="160" zoomScaleNormal="160" workbookViewId="0">
      <selection activeCell="AH109" sqref="AH109"/>
    </sheetView>
  </sheetViews>
  <sheetFormatPr defaultRowHeight="15" x14ac:dyDescent="0.25"/>
  <cols>
    <col min="1" max="1" width="4.140625" bestFit="1" customWidth="1"/>
    <col min="2" max="2" width="25.28515625" bestFit="1" customWidth="1"/>
    <col min="5" max="8" width="3.5703125" hidden="1" customWidth="1"/>
    <col min="9" max="9" width="7" hidden="1" customWidth="1"/>
    <col min="10" max="13" width="3.5703125" hidden="1" customWidth="1"/>
    <col min="14" max="14" width="7" hidden="1" customWidth="1"/>
    <col min="15" max="15" width="7" bestFit="1" customWidth="1"/>
    <col min="16" max="16" width="3.5703125" customWidth="1"/>
    <col min="17" max="20" width="3.5703125" hidden="1" customWidth="1"/>
    <col min="21" max="21" width="7" bestFit="1" customWidth="1"/>
    <col min="22" max="22" width="3.5703125" customWidth="1"/>
    <col min="23" max="26" width="3.5703125" hidden="1" customWidth="1"/>
    <col min="27" max="27" width="7" bestFit="1" customWidth="1"/>
    <col min="28" max="28" width="3.5703125" customWidth="1"/>
    <col min="29" max="32" width="3.5703125" hidden="1" customWidth="1"/>
    <col min="33" max="33" width="7" bestFit="1" customWidth="1"/>
    <col min="34" max="34" width="3.5703125" customWidth="1"/>
    <col min="35" max="35" width="7" bestFit="1" customWidth="1"/>
    <col min="36" max="38" width="3.5703125" customWidth="1"/>
    <col min="39" max="39" width="7" bestFit="1" customWidth="1"/>
    <col min="40" max="40" width="3.5703125" customWidth="1"/>
    <col min="41" max="42" width="7" bestFit="1" customWidth="1"/>
    <col min="43" max="43" width="3.5703125" customWidth="1"/>
    <col min="44" max="45" width="7" bestFit="1" customWidth="1"/>
    <col min="46" max="46" width="3.5703125" customWidth="1"/>
    <col min="47" max="48" width="7" bestFit="1" customWidth="1"/>
    <col min="49" max="49" width="3.5703125" customWidth="1"/>
    <col min="50" max="50" width="7" bestFit="1" customWidth="1"/>
    <col min="51" max="51" width="8.140625" bestFit="1" customWidth="1"/>
    <col min="52" max="52" width="3.5703125" customWidth="1"/>
  </cols>
  <sheetData>
    <row r="1" spans="1:52" ht="21" x14ac:dyDescent="0.35">
      <c r="A1" s="108" t="s">
        <v>186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</row>
    <row r="2" spans="1:52" x14ac:dyDescent="0.25">
      <c r="AM2" s="66" t="s">
        <v>311</v>
      </c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</row>
    <row r="3" spans="1:52" x14ac:dyDescent="0.25">
      <c r="A3" s="6" t="s">
        <v>91</v>
      </c>
      <c r="B3" s="6" t="s">
        <v>92</v>
      </c>
      <c r="C3" s="6" t="s">
        <v>93</v>
      </c>
      <c r="D3" s="6" t="s">
        <v>94</v>
      </c>
      <c r="E3" s="45" t="s">
        <v>95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7"/>
      <c r="Q3" s="48" t="s">
        <v>96</v>
      </c>
      <c r="R3" s="49"/>
      <c r="S3" s="49"/>
      <c r="T3" s="49"/>
      <c r="U3" s="49"/>
      <c r="V3" s="50"/>
      <c r="W3" s="51" t="s">
        <v>97</v>
      </c>
      <c r="X3" s="52"/>
      <c r="Y3" s="52"/>
      <c r="Z3" s="52"/>
      <c r="AA3" s="52"/>
      <c r="AB3" s="53"/>
      <c r="AC3" s="54" t="s">
        <v>98</v>
      </c>
      <c r="AD3" s="55"/>
      <c r="AE3" s="55"/>
      <c r="AF3" s="55"/>
      <c r="AG3" s="55"/>
      <c r="AH3" s="56"/>
      <c r="AI3" s="57" t="s">
        <v>277</v>
      </c>
      <c r="AJ3" s="58"/>
      <c r="AK3" s="6"/>
      <c r="AL3" s="6"/>
      <c r="AM3" s="45" t="s">
        <v>95</v>
      </c>
      <c r="AN3" s="46"/>
      <c r="AO3" s="47"/>
      <c r="AP3" s="48" t="s">
        <v>96</v>
      </c>
      <c r="AQ3" s="49"/>
      <c r="AR3" s="50"/>
      <c r="AS3" s="51" t="s">
        <v>97</v>
      </c>
      <c r="AT3" s="52"/>
      <c r="AU3" s="53"/>
      <c r="AV3" s="54" t="s">
        <v>98</v>
      </c>
      <c r="AW3" s="55"/>
      <c r="AX3" s="56"/>
      <c r="AY3" s="3" t="s">
        <v>274</v>
      </c>
      <c r="AZ3" s="6" t="s">
        <v>267</v>
      </c>
    </row>
    <row r="4" spans="1:52" x14ac:dyDescent="0.25">
      <c r="A4" s="6"/>
      <c r="B4" s="32" t="s">
        <v>320</v>
      </c>
      <c r="C4" s="6"/>
      <c r="D4" s="6"/>
      <c r="E4" s="3" t="s">
        <v>270</v>
      </c>
      <c r="F4" s="3" t="s">
        <v>271</v>
      </c>
      <c r="G4" s="3" t="s">
        <v>247</v>
      </c>
      <c r="H4" s="3" t="s">
        <v>272</v>
      </c>
      <c r="I4" s="14" t="s">
        <v>275</v>
      </c>
      <c r="J4" s="3" t="s">
        <v>270</v>
      </c>
      <c r="K4" s="3" t="s">
        <v>271</v>
      </c>
      <c r="L4" s="3" t="s">
        <v>247</v>
      </c>
      <c r="M4" s="3" t="s">
        <v>272</v>
      </c>
      <c r="N4" s="14" t="s">
        <v>276</v>
      </c>
      <c r="O4" s="14" t="s">
        <v>95</v>
      </c>
      <c r="P4" s="14" t="s">
        <v>267</v>
      </c>
      <c r="Q4" s="3" t="s">
        <v>270</v>
      </c>
      <c r="R4" s="3" t="s">
        <v>271</v>
      </c>
      <c r="S4" s="3" t="s">
        <v>247</v>
      </c>
      <c r="T4" s="3" t="s">
        <v>272</v>
      </c>
      <c r="U4" s="16" t="s">
        <v>96</v>
      </c>
      <c r="V4" s="16" t="s">
        <v>267</v>
      </c>
      <c r="W4" s="3" t="s">
        <v>270</v>
      </c>
      <c r="X4" s="3" t="s">
        <v>271</v>
      </c>
      <c r="Y4" s="3" t="s">
        <v>247</v>
      </c>
      <c r="Z4" s="3" t="s">
        <v>272</v>
      </c>
      <c r="AA4" s="18" t="s">
        <v>97</v>
      </c>
      <c r="AB4" s="18" t="s">
        <v>267</v>
      </c>
      <c r="AC4" s="3" t="s">
        <v>270</v>
      </c>
      <c r="AD4" s="3" t="s">
        <v>271</v>
      </c>
      <c r="AE4" s="3" t="s">
        <v>247</v>
      </c>
      <c r="AF4" s="3" t="s">
        <v>272</v>
      </c>
      <c r="AG4" s="20" t="s">
        <v>273</v>
      </c>
      <c r="AH4" s="20" t="s">
        <v>267</v>
      </c>
      <c r="AI4" s="3" t="s">
        <v>274</v>
      </c>
      <c r="AJ4" s="3" t="s">
        <v>267</v>
      </c>
      <c r="AK4" s="6"/>
      <c r="AL4" s="6"/>
      <c r="AM4" s="59" t="s">
        <v>320</v>
      </c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1"/>
    </row>
    <row r="5" spans="1:52" x14ac:dyDescent="0.25">
      <c r="A5" s="6">
        <v>301</v>
      </c>
      <c r="B5" s="6" t="s">
        <v>187</v>
      </c>
      <c r="C5" s="6" t="s">
        <v>47</v>
      </c>
      <c r="D5" s="6" t="s">
        <v>18</v>
      </c>
      <c r="E5" s="12">
        <v>2.4</v>
      </c>
      <c r="F5" s="12">
        <v>1</v>
      </c>
      <c r="G5" s="12">
        <v>1</v>
      </c>
      <c r="H5" s="12">
        <v>0</v>
      </c>
      <c r="I5" s="15">
        <f t="shared" ref="I5:I10" si="0">E5+10-((F5+G5)/2)-H5</f>
        <v>11.4</v>
      </c>
      <c r="J5" s="12">
        <v>0</v>
      </c>
      <c r="K5" s="12">
        <v>0</v>
      </c>
      <c r="L5" s="12">
        <v>0</v>
      </c>
      <c r="M5" s="12">
        <v>0</v>
      </c>
      <c r="N5" s="15">
        <f t="shared" ref="N5:N10" si="1">J5+10-((K5+L5)/2)-M5</f>
        <v>10</v>
      </c>
      <c r="O5" s="15">
        <f t="shared" ref="O5:O10" si="2">IF(I5&gt;N5,I5,N5)</f>
        <v>11.4</v>
      </c>
      <c r="P5" s="3"/>
      <c r="Q5" s="12">
        <v>2.8</v>
      </c>
      <c r="R5" s="12">
        <v>2.1</v>
      </c>
      <c r="S5" s="12">
        <v>1.8</v>
      </c>
      <c r="T5" s="12">
        <v>0</v>
      </c>
      <c r="U5" s="17">
        <f t="shared" ref="U5:U10" si="3">Q5+10-((R5+S5)/2)-T5</f>
        <v>10.850000000000001</v>
      </c>
      <c r="V5" s="3"/>
      <c r="W5" s="12">
        <v>2.8</v>
      </c>
      <c r="X5" s="12">
        <v>1.7</v>
      </c>
      <c r="Y5" s="12">
        <v>1.9</v>
      </c>
      <c r="Z5" s="12">
        <v>0</v>
      </c>
      <c r="AA5" s="19">
        <f t="shared" ref="AA5:AA10" si="4">W5+10-((X5+Y5)/2)-Z5</f>
        <v>11</v>
      </c>
      <c r="AB5" s="3"/>
      <c r="AC5" s="12">
        <v>3</v>
      </c>
      <c r="AD5" s="12">
        <v>2.2999999999999998</v>
      </c>
      <c r="AE5" s="12">
        <v>2.2000000000000002</v>
      </c>
      <c r="AF5" s="12">
        <v>0</v>
      </c>
      <c r="AG5" s="21">
        <f t="shared" ref="AG5:AG10" si="5">AC5+10-((AD5+AE5)/2)-AF5</f>
        <v>10.75</v>
      </c>
      <c r="AH5" s="3"/>
      <c r="AI5" s="13">
        <f t="shared" ref="AI5:AI10" si="6">O5+U5+AA5+AG5</f>
        <v>44</v>
      </c>
      <c r="AJ5" s="3"/>
      <c r="AM5" s="15">
        <f t="shared" ref="AM5" si="7">O5</f>
        <v>11.4</v>
      </c>
      <c r="AN5" s="14">
        <f>_xlfn.RANK.EQ(AM5,(AM$5:AM$10),0)</f>
        <v>1</v>
      </c>
      <c r="AO5" s="15">
        <f>IF(AN5&lt;4,AM5,0)</f>
        <v>11.4</v>
      </c>
      <c r="AP5" s="17">
        <f t="shared" ref="AP5:AP10" si="8">U5</f>
        <v>10.850000000000001</v>
      </c>
      <c r="AQ5" s="16">
        <f>_xlfn.RANK.EQ(AP5,(AP$5:AP$10),0)</f>
        <v>4</v>
      </c>
      <c r="AR5" s="17">
        <f>IF(AQ5&lt;4,AP5,0)</f>
        <v>0</v>
      </c>
      <c r="AS5" s="19">
        <f t="shared" ref="AS5" si="9">AA5</f>
        <v>11</v>
      </c>
      <c r="AT5" s="18">
        <f>_xlfn.RANK.EQ(AS5,(AS$5:AS$10),0)</f>
        <v>1</v>
      </c>
      <c r="AU5" s="19">
        <f>IF(AT5&lt;4,AS5,0)</f>
        <v>11</v>
      </c>
      <c r="AV5" s="21">
        <f t="shared" ref="AV5" si="10">AG5</f>
        <v>10.75</v>
      </c>
      <c r="AW5" s="20">
        <f>_xlfn.RANK.EQ(AV5,(AV$5:AV$10),0)</f>
        <v>2</v>
      </c>
      <c r="AX5" s="21">
        <f>IF(AW5&lt;4,AV5,0)</f>
        <v>10.75</v>
      </c>
      <c r="AY5" s="6"/>
      <c r="AZ5" s="6"/>
    </row>
    <row r="6" spans="1:52" x14ac:dyDescent="0.25">
      <c r="A6" s="6">
        <v>302</v>
      </c>
      <c r="B6" s="6" t="s">
        <v>188</v>
      </c>
      <c r="C6" s="6" t="s">
        <v>47</v>
      </c>
      <c r="D6" s="6" t="s">
        <v>18</v>
      </c>
      <c r="E6" s="12">
        <v>2.4</v>
      </c>
      <c r="F6" s="12">
        <v>1.5</v>
      </c>
      <c r="G6" s="12">
        <v>1.4</v>
      </c>
      <c r="H6" s="12">
        <v>0</v>
      </c>
      <c r="I6" s="15">
        <f t="shared" si="0"/>
        <v>10.950000000000001</v>
      </c>
      <c r="J6" s="12">
        <v>0</v>
      </c>
      <c r="K6" s="12">
        <v>0</v>
      </c>
      <c r="L6" s="12">
        <v>0</v>
      </c>
      <c r="M6" s="12">
        <v>0</v>
      </c>
      <c r="N6" s="15">
        <f t="shared" si="1"/>
        <v>10</v>
      </c>
      <c r="O6" s="15">
        <f t="shared" si="2"/>
        <v>10.950000000000001</v>
      </c>
      <c r="P6" s="3"/>
      <c r="Q6" s="12">
        <v>2.9</v>
      </c>
      <c r="R6" s="12">
        <v>2.5</v>
      </c>
      <c r="S6" s="12">
        <v>2.4</v>
      </c>
      <c r="T6" s="12">
        <v>0</v>
      </c>
      <c r="U6" s="17">
        <f t="shared" si="3"/>
        <v>10.45</v>
      </c>
      <c r="V6" s="3"/>
      <c r="W6" s="12">
        <v>2.8</v>
      </c>
      <c r="X6" s="12">
        <v>1.9</v>
      </c>
      <c r="Y6" s="12">
        <v>1.8</v>
      </c>
      <c r="Z6" s="12">
        <v>0</v>
      </c>
      <c r="AA6" s="19">
        <f t="shared" si="4"/>
        <v>10.950000000000001</v>
      </c>
      <c r="AB6" s="3"/>
      <c r="AC6" s="12">
        <v>3</v>
      </c>
      <c r="AD6" s="12">
        <v>2</v>
      </c>
      <c r="AE6" s="12">
        <v>2.4</v>
      </c>
      <c r="AF6" s="12">
        <v>0</v>
      </c>
      <c r="AG6" s="21">
        <f t="shared" si="5"/>
        <v>10.8</v>
      </c>
      <c r="AH6" s="3"/>
      <c r="AI6" s="13">
        <f t="shared" si="6"/>
        <v>43.150000000000006</v>
      </c>
      <c r="AJ6" s="3"/>
      <c r="AM6" s="15">
        <f t="shared" ref="AM6:AM10" si="11">O6</f>
        <v>10.950000000000001</v>
      </c>
      <c r="AN6" s="14">
        <f t="shared" ref="AN6:AN10" si="12">_xlfn.RANK.EQ(AM6,(AM$5:AM$10),0)</f>
        <v>5</v>
      </c>
      <c r="AO6" s="15">
        <f t="shared" ref="AO6:AO10" si="13">IF(AN6&lt;4,AM6,0)</f>
        <v>0</v>
      </c>
      <c r="AP6" s="17">
        <f t="shared" si="8"/>
        <v>10.45</v>
      </c>
      <c r="AQ6" s="16">
        <f t="shared" ref="AQ6:AQ10" si="14">_xlfn.RANK.EQ(AP6,(AP$5:AP$10),0)</f>
        <v>6</v>
      </c>
      <c r="AR6" s="17">
        <f t="shared" ref="AR6:AR10" si="15">IF(AQ6&lt;4,AP6,0)</f>
        <v>0</v>
      </c>
      <c r="AS6" s="19">
        <f t="shared" ref="AS6:AS10" si="16">AA6</f>
        <v>10.950000000000001</v>
      </c>
      <c r="AT6" s="18">
        <f t="shared" ref="AT6:AT10" si="17">_xlfn.RANK.EQ(AS6,(AS$5:AS$10),0)</f>
        <v>2</v>
      </c>
      <c r="AU6" s="19">
        <f t="shared" ref="AU6:AU10" si="18">IF(AT6&lt;4,AS6,0)</f>
        <v>10.950000000000001</v>
      </c>
      <c r="AV6" s="21">
        <f t="shared" ref="AV6:AV10" si="19">AG6</f>
        <v>10.8</v>
      </c>
      <c r="AW6" s="20">
        <f t="shared" ref="AW6:AW10" si="20">_xlfn.RANK.EQ(AV6,(AV$5:AV$10),0)</f>
        <v>1</v>
      </c>
      <c r="AX6" s="21">
        <f t="shared" ref="AX6:AX10" si="21">IF(AW6&lt;4,AV6,0)</f>
        <v>10.8</v>
      </c>
      <c r="AY6" s="6"/>
      <c r="AZ6" s="6"/>
    </row>
    <row r="7" spans="1:52" x14ac:dyDescent="0.25">
      <c r="A7" s="6">
        <v>303</v>
      </c>
      <c r="B7" s="6" t="s">
        <v>189</v>
      </c>
      <c r="C7" s="6" t="s">
        <v>47</v>
      </c>
      <c r="D7" s="6" t="s">
        <v>18</v>
      </c>
      <c r="E7" s="12">
        <v>2.4</v>
      </c>
      <c r="F7" s="12">
        <v>1.6</v>
      </c>
      <c r="G7" s="12">
        <v>1.5</v>
      </c>
      <c r="H7" s="12">
        <v>0</v>
      </c>
      <c r="I7" s="15">
        <f t="shared" si="0"/>
        <v>10.85</v>
      </c>
      <c r="J7" s="12">
        <v>0</v>
      </c>
      <c r="K7" s="12">
        <v>0</v>
      </c>
      <c r="L7" s="12">
        <v>0</v>
      </c>
      <c r="M7" s="12">
        <v>0</v>
      </c>
      <c r="N7" s="15">
        <f t="shared" si="1"/>
        <v>10</v>
      </c>
      <c r="O7" s="15">
        <f t="shared" si="2"/>
        <v>10.85</v>
      </c>
      <c r="P7" s="3"/>
      <c r="Q7" s="12">
        <v>2.9</v>
      </c>
      <c r="R7" s="12">
        <v>2.4</v>
      </c>
      <c r="S7" s="12">
        <v>2</v>
      </c>
      <c r="T7" s="12">
        <v>0</v>
      </c>
      <c r="U7" s="17">
        <f t="shared" si="3"/>
        <v>10.7</v>
      </c>
      <c r="V7" s="3"/>
      <c r="W7" s="12">
        <v>2.2000000000000002</v>
      </c>
      <c r="X7" s="12">
        <v>3.2</v>
      </c>
      <c r="Y7" s="12">
        <v>2.9</v>
      </c>
      <c r="Z7" s="12">
        <v>0</v>
      </c>
      <c r="AA7" s="19">
        <f t="shared" si="4"/>
        <v>9.1499999999999986</v>
      </c>
      <c r="AB7" s="3"/>
      <c r="AC7" s="12">
        <v>2.9</v>
      </c>
      <c r="AD7" s="12">
        <v>3.6</v>
      </c>
      <c r="AE7" s="12">
        <v>3.5</v>
      </c>
      <c r="AF7" s="12">
        <v>0</v>
      </c>
      <c r="AG7" s="21">
        <f t="shared" si="5"/>
        <v>9.3500000000000014</v>
      </c>
      <c r="AH7" s="3"/>
      <c r="AI7" s="13">
        <f t="shared" si="6"/>
        <v>40.049999999999997</v>
      </c>
      <c r="AJ7" s="3"/>
      <c r="AM7" s="15">
        <f t="shared" si="11"/>
        <v>10.85</v>
      </c>
      <c r="AN7" s="14">
        <f t="shared" si="12"/>
        <v>6</v>
      </c>
      <c r="AO7" s="15">
        <f t="shared" si="13"/>
        <v>0</v>
      </c>
      <c r="AP7" s="17">
        <f t="shared" si="8"/>
        <v>10.7</v>
      </c>
      <c r="AQ7" s="16">
        <f t="shared" si="14"/>
        <v>5</v>
      </c>
      <c r="AR7" s="17">
        <f t="shared" si="15"/>
        <v>0</v>
      </c>
      <c r="AS7" s="19">
        <f t="shared" si="16"/>
        <v>9.1499999999999986</v>
      </c>
      <c r="AT7" s="18">
        <f t="shared" si="17"/>
        <v>6</v>
      </c>
      <c r="AU7" s="19">
        <f t="shared" si="18"/>
        <v>0</v>
      </c>
      <c r="AV7" s="21">
        <f t="shared" si="19"/>
        <v>9.3500000000000014</v>
      </c>
      <c r="AW7" s="20">
        <f t="shared" si="20"/>
        <v>6</v>
      </c>
      <c r="AX7" s="21">
        <f t="shared" si="21"/>
        <v>0</v>
      </c>
      <c r="AY7" s="6"/>
      <c r="AZ7" s="6"/>
    </row>
    <row r="8" spans="1:52" x14ac:dyDescent="0.25">
      <c r="A8" s="6">
        <v>304</v>
      </c>
      <c r="B8" s="6" t="s">
        <v>190</v>
      </c>
      <c r="C8" s="6" t="s">
        <v>47</v>
      </c>
      <c r="D8" s="6" t="s">
        <v>18</v>
      </c>
      <c r="E8" s="12">
        <v>2.4</v>
      </c>
      <c r="F8" s="12">
        <v>1.4</v>
      </c>
      <c r="G8" s="12">
        <v>1.4</v>
      </c>
      <c r="H8" s="12">
        <v>0</v>
      </c>
      <c r="I8" s="15">
        <f t="shared" si="0"/>
        <v>11</v>
      </c>
      <c r="J8" s="12">
        <v>0</v>
      </c>
      <c r="K8" s="12">
        <v>0</v>
      </c>
      <c r="L8" s="12">
        <v>0</v>
      </c>
      <c r="M8" s="12">
        <v>0</v>
      </c>
      <c r="N8" s="15">
        <f t="shared" si="1"/>
        <v>10</v>
      </c>
      <c r="O8" s="15">
        <f t="shared" si="2"/>
        <v>11</v>
      </c>
      <c r="P8" s="3"/>
      <c r="Q8" s="12">
        <v>2.9</v>
      </c>
      <c r="R8" s="12">
        <v>2.1</v>
      </c>
      <c r="S8" s="12">
        <v>1.9</v>
      </c>
      <c r="T8" s="12">
        <v>0</v>
      </c>
      <c r="U8" s="17">
        <f t="shared" si="3"/>
        <v>10.9</v>
      </c>
      <c r="V8" s="3"/>
      <c r="W8" s="12">
        <v>2.8</v>
      </c>
      <c r="X8" s="12">
        <v>2.4</v>
      </c>
      <c r="Y8" s="12">
        <v>2.5</v>
      </c>
      <c r="Z8" s="12">
        <v>0</v>
      </c>
      <c r="AA8" s="19">
        <f t="shared" si="4"/>
        <v>10.350000000000001</v>
      </c>
      <c r="AB8" s="3"/>
      <c r="AC8" s="12">
        <v>2.9</v>
      </c>
      <c r="AD8" s="12">
        <v>2.9</v>
      </c>
      <c r="AE8" s="12">
        <v>3.2</v>
      </c>
      <c r="AF8" s="12">
        <v>0</v>
      </c>
      <c r="AG8" s="21">
        <f t="shared" si="5"/>
        <v>9.8500000000000014</v>
      </c>
      <c r="AH8" s="3"/>
      <c r="AI8" s="13">
        <f t="shared" si="6"/>
        <v>42.1</v>
      </c>
      <c r="AJ8" s="3"/>
      <c r="AM8" s="15">
        <f t="shared" si="11"/>
        <v>11</v>
      </c>
      <c r="AN8" s="14">
        <f t="shared" si="12"/>
        <v>3</v>
      </c>
      <c r="AO8" s="15">
        <f t="shared" si="13"/>
        <v>11</v>
      </c>
      <c r="AP8" s="17">
        <f t="shared" si="8"/>
        <v>10.9</v>
      </c>
      <c r="AQ8" s="16">
        <f t="shared" si="14"/>
        <v>3</v>
      </c>
      <c r="AR8" s="17">
        <f t="shared" si="15"/>
        <v>10.9</v>
      </c>
      <c r="AS8" s="19">
        <f t="shared" si="16"/>
        <v>10.350000000000001</v>
      </c>
      <c r="AT8" s="18">
        <f t="shared" si="17"/>
        <v>3</v>
      </c>
      <c r="AU8" s="19">
        <f t="shared" si="18"/>
        <v>10.350000000000001</v>
      </c>
      <c r="AV8" s="21">
        <f t="shared" si="19"/>
        <v>9.8500000000000014</v>
      </c>
      <c r="AW8" s="20">
        <f t="shared" si="20"/>
        <v>5</v>
      </c>
      <c r="AX8" s="21">
        <f t="shared" si="21"/>
        <v>0</v>
      </c>
      <c r="AY8" s="6"/>
      <c r="AZ8" s="6"/>
    </row>
    <row r="9" spans="1:52" x14ac:dyDescent="0.25">
      <c r="A9" s="6">
        <v>305</v>
      </c>
      <c r="B9" s="6" t="s">
        <v>191</v>
      </c>
      <c r="C9" s="6" t="s">
        <v>47</v>
      </c>
      <c r="D9" s="6" t="s">
        <v>18</v>
      </c>
      <c r="E9" s="12">
        <v>2.4</v>
      </c>
      <c r="F9" s="12">
        <v>1</v>
      </c>
      <c r="G9" s="12">
        <v>1</v>
      </c>
      <c r="H9" s="12">
        <v>0</v>
      </c>
      <c r="I9" s="15">
        <f t="shared" si="0"/>
        <v>11.4</v>
      </c>
      <c r="J9" s="12">
        <v>0</v>
      </c>
      <c r="K9" s="12">
        <v>0</v>
      </c>
      <c r="L9" s="12">
        <v>0</v>
      </c>
      <c r="M9" s="12">
        <v>0</v>
      </c>
      <c r="N9" s="15">
        <f t="shared" si="1"/>
        <v>10</v>
      </c>
      <c r="O9" s="15">
        <f t="shared" si="2"/>
        <v>11.4</v>
      </c>
      <c r="P9" s="3"/>
      <c r="Q9" s="12">
        <v>2.8</v>
      </c>
      <c r="R9" s="12">
        <v>1.4</v>
      </c>
      <c r="S9" s="12">
        <v>1.4</v>
      </c>
      <c r="T9" s="12">
        <v>0</v>
      </c>
      <c r="U9" s="17">
        <f t="shared" si="3"/>
        <v>11.4</v>
      </c>
      <c r="V9" s="3"/>
      <c r="W9" s="12">
        <v>2.2999999999999998</v>
      </c>
      <c r="X9" s="12">
        <v>2.8</v>
      </c>
      <c r="Y9" s="12">
        <v>2.8</v>
      </c>
      <c r="Z9" s="12">
        <v>0</v>
      </c>
      <c r="AA9" s="19">
        <f t="shared" si="4"/>
        <v>9.5</v>
      </c>
      <c r="AB9" s="3"/>
      <c r="AC9" s="12">
        <v>2.9</v>
      </c>
      <c r="AD9" s="12">
        <v>2.2000000000000002</v>
      </c>
      <c r="AE9" s="12">
        <v>2.6</v>
      </c>
      <c r="AF9" s="12">
        <v>0</v>
      </c>
      <c r="AG9" s="21">
        <f t="shared" si="5"/>
        <v>10.5</v>
      </c>
      <c r="AH9" s="3"/>
      <c r="AI9" s="13">
        <f t="shared" si="6"/>
        <v>42.8</v>
      </c>
      <c r="AJ9" s="3"/>
      <c r="AM9" s="15">
        <f t="shared" si="11"/>
        <v>11.4</v>
      </c>
      <c r="AN9" s="14">
        <f t="shared" si="12"/>
        <v>1</v>
      </c>
      <c r="AO9" s="15">
        <f t="shared" si="13"/>
        <v>11.4</v>
      </c>
      <c r="AP9" s="17">
        <f t="shared" si="8"/>
        <v>11.4</v>
      </c>
      <c r="AQ9" s="16">
        <f t="shared" si="14"/>
        <v>1</v>
      </c>
      <c r="AR9" s="17">
        <f t="shared" si="15"/>
        <v>11.4</v>
      </c>
      <c r="AS9" s="19">
        <f t="shared" si="16"/>
        <v>9.5</v>
      </c>
      <c r="AT9" s="18">
        <f t="shared" si="17"/>
        <v>5</v>
      </c>
      <c r="AU9" s="19">
        <f t="shared" si="18"/>
        <v>0</v>
      </c>
      <c r="AV9" s="21">
        <f t="shared" si="19"/>
        <v>10.5</v>
      </c>
      <c r="AW9" s="20">
        <f t="shared" si="20"/>
        <v>4</v>
      </c>
      <c r="AX9" s="21">
        <f t="shared" si="21"/>
        <v>0</v>
      </c>
      <c r="AY9" s="6"/>
      <c r="AZ9" s="6"/>
    </row>
    <row r="10" spans="1:52" x14ac:dyDescent="0.25">
      <c r="A10" s="6">
        <v>306</v>
      </c>
      <c r="B10" s="6" t="s">
        <v>192</v>
      </c>
      <c r="C10" s="6" t="s">
        <v>47</v>
      </c>
      <c r="D10" s="6" t="s">
        <v>18</v>
      </c>
      <c r="E10" s="12">
        <v>2.4</v>
      </c>
      <c r="F10" s="12">
        <v>1.4</v>
      </c>
      <c r="G10" s="12">
        <v>1.4</v>
      </c>
      <c r="H10" s="12">
        <v>0</v>
      </c>
      <c r="I10" s="15">
        <f t="shared" si="0"/>
        <v>11</v>
      </c>
      <c r="J10" s="12">
        <v>0</v>
      </c>
      <c r="K10" s="12">
        <v>0</v>
      </c>
      <c r="L10" s="12">
        <v>0</v>
      </c>
      <c r="M10" s="12">
        <v>0</v>
      </c>
      <c r="N10" s="15">
        <f t="shared" si="1"/>
        <v>10</v>
      </c>
      <c r="O10" s="15">
        <f t="shared" si="2"/>
        <v>11</v>
      </c>
      <c r="P10" s="3"/>
      <c r="Q10" s="12">
        <v>2.8</v>
      </c>
      <c r="R10" s="12">
        <v>1.5</v>
      </c>
      <c r="S10" s="12">
        <v>1.4</v>
      </c>
      <c r="T10" s="12">
        <v>0</v>
      </c>
      <c r="U10" s="17">
        <f t="shared" si="3"/>
        <v>11.350000000000001</v>
      </c>
      <c r="V10" s="3"/>
      <c r="W10" s="12">
        <v>3</v>
      </c>
      <c r="X10" s="12">
        <v>3.3</v>
      </c>
      <c r="Y10" s="12">
        <v>3.2</v>
      </c>
      <c r="Z10" s="12">
        <v>0</v>
      </c>
      <c r="AA10" s="19">
        <f t="shared" si="4"/>
        <v>9.75</v>
      </c>
      <c r="AB10" s="3"/>
      <c r="AC10" s="12">
        <v>2.9</v>
      </c>
      <c r="AD10" s="12">
        <v>2.2000000000000002</v>
      </c>
      <c r="AE10" s="12">
        <v>2.5</v>
      </c>
      <c r="AF10" s="12">
        <v>0</v>
      </c>
      <c r="AG10" s="21">
        <f t="shared" si="5"/>
        <v>10.55</v>
      </c>
      <c r="AH10" s="3"/>
      <c r="AI10" s="13">
        <f t="shared" si="6"/>
        <v>42.650000000000006</v>
      </c>
      <c r="AJ10" s="3"/>
      <c r="AM10" s="15">
        <f t="shared" si="11"/>
        <v>11</v>
      </c>
      <c r="AN10" s="14">
        <f t="shared" si="12"/>
        <v>3</v>
      </c>
      <c r="AO10" s="15">
        <v>0</v>
      </c>
      <c r="AP10" s="17">
        <f t="shared" si="8"/>
        <v>11.350000000000001</v>
      </c>
      <c r="AQ10" s="16">
        <f t="shared" si="14"/>
        <v>2</v>
      </c>
      <c r="AR10" s="17">
        <f t="shared" si="15"/>
        <v>11.350000000000001</v>
      </c>
      <c r="AS10" s="19">
        <f t="shared" si="16"/>
        <v>9.75</v>
      </c>
      <c r="AT10" s="18">
        <f t="shared" si="17"/>
        <v>4</v>
      </c>
      <c r="AU10" s="19">
        <f t="shared" si="18"/>
        <v>0</v>
      </c>
      <c r="AV10" s="21">
        <f t="shared" si="19"/>
        <v>10.55</v>
      </c>
      <c r="AW10" s="20">
        <f t="shared" si="20"/>
        <v>3</v>
      </c>
      <c r="AX10" s="21">
        <f t="shared" si="21"/>
        <v>10.55</v>
      </c>
      <c r="AY10" s="6"/>
      <c r="AZ10" s="6"/>
    </row>
    <row r="11" spans="1:52" x14ac:dyDescent="0.25">
      <c r="A11" s="6"/>
      <c r="B11" s="6"/>
      <c r="C11" s="6"/>
      <c r="D11" s="6"/>
      <c r="E11" s="45" t="s">
        <v>95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7"/>
      <c r="Q11" s="48" t="s">
        <v>96</v>
      </c>
      <c r="R11" s="49"/>
      <c r="S11" s="49"/>
      <c r="T11" s="49"/>
      <c r="U11" s="49"/>
      <c r="V11" s="50"/>
      <c r="W11" s="51" t="s">
        <v>97</v>
      </c>
      <c r="X11" s="52"/>
      <c r="Y11" s="52"/>
      <c r="Z11" s="52"/>
      <c r="AA11" s="52"/>
      <c r="AB11" s="53"/>
      <c r="AC11" s="54" t="s">
        <v>98</v>
      </c>
      <c r="AD11" s="55"/>
      <c r="AE11" s="55"/>
      <c r="AF11" s="55"/>
      <c r="AG11" s="55"/>
      <c r="AH11" s="56"/>
      <c r="AI11" s="57" t="s">
        <v>277</v>
      </c>
      <c r="AJ11" s="58"/>
      <c r="AM11" s="29"/>
      <c r="AN11" s="29"/>
      <c r="AO11" s="28">
        <f>SUM(AO5:AO10)</f>
        <v>33.799999999999997</v>
      </c>
      <c r="AP11" s="27"/>
      <c r="AQ11" s="27"/>
      <c r="AR11" s="26">
        <f>SUM(AR5:AR10)</f>
        <v>33.650000000000006</v>
      </c>
      <c r="AS11" s="25"/>
      <c r="AT11" s="25"/>
      <c r="AU11" s="24">
        <f>SUM(AU5:AU10)</f>
        <v>32.300000000000004</v>
      </c>
      <c r="AV11" s="23"/>
      <c r="AW11" s="23"/>
      <c r="AX11" s="22">
        <f>SUM(AX5:AX10)</f>
        <v>32.1</v>
      </c>
      <c r="AY11" s="13">
        <f>SUM(AO11:AX11)</f>
        <v>131.85</v>
      </c>
      <c r="AZ11" s="3">
        <f>_xlfn.RANK.EQ(AY11,(AY$11:AY$59),0)</f>
        <v>3</v>
      </c>
    </row>
    <row r="12" spans="1:52" x14ac:dyDescent="0.25">
      <c r="A12" s="6"/>
      <c r="B12" s="32" t="s">
        <v>289</v>
      </c>
      <c r="C12" s="6"/>
      <c r="D12" s="6"/>
      <c r="E12" s="3" t="s">
        <v>270</v>
      </c>
      <c r="F12" s="3" t="s">
        <v>271</v>
      </c>
      <c r="G12" s="3" t="s">
        <v>247</v>
      </c>
      <c r="H12" s="3" t="s">
        <v>272</v>
      </c>
      <c r="I12" s="14" t="s">
        <v>275</v>
      </c>
      <c r="J12" s="3" t="s">
        <v>270</v>
      </c>
      <c r="K12" s="3" t="s">
        <v>271</v>
      </c>
      <c r="L12" s="3" t="s">
        <v>247</v>
      </c>
      <c r="M12" s="3" t="s">
        <v>272</v>
      </c>
      <c r="N12" s="14" t="s">
        <v>276</v>
      </c>
      <c r="O12" s="14" t="s">
        <v>95</v>
      </c>
      <c r="P12" s="14" t="s">
        <v>267</v>
      </c>
      <c r="Q12" s="3" t="s">
        <v>270</v>
      </c>
      <c r="R12" s="3" t="s">
        <v>271</v>
      </c>
      <c r="S12" s="3" t="s">
        <v>247</v>
      </c>
      <c r="T12" s="3" t="s">
        <v>272</v>
      </c>
      <c r="U12" s="16" t="s">
        <v>96</v>
      </c>
      <c r="V12" s="16" t="s">
        <v>267</v>
      </c>
      <c r="W12" s="3" t="s">
        <v>270</v>
      </c>
      <c r="X12" s="3" t="s">
        <v>271</v>
      </c>
      <c r="Y12" s="3" t="s">
        <v>247</v>
      </c>
      <c r="Z12" s="3" t="s">
        <v>272</v>
      </c>
      <c r="AA12" s="18" t="s">
        <v>97</v>
      </c>
      <c r="AB12" s="18" t="s">
        <v>267</v>
      </c>
      <c r="AC12" s="3" t="s">
        <v>270</v>
      </c>
      <c r="AD12" s="3" t="s">
        <v>271</v>
      </c>
      <c r="AE12" s="3" t="s">
        <v>247</v>
      </c>
      <c r="AF12" s="3" t="s">
        <v>272</v>
      </c>
      <c r="AG12" s="20" t="s">
        <v>273</v>
      </c>
      <c r="AH12" s="20" t="s">
        <v>267</v>
      </c>
      <c r="AI12" s="3" t="s">
        <v>274</v>
      </c>
      <c r="AJ12" s="3" t="s">
        <v>267</v>
      </c>
      <c r="AM12" s="92" t="s">
        <v>289</v>
      </c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</row>
    <row r="13" spans="1:52" x14ac:dyDescent="0.25">
      <c r="A13" s="6">
        <v>307</v>
      </c>
      <c r="B13" s="6" t="s">
        <v>193</v>
      </c>
      <c r="C13" s="6" t="s">
        <v>57</v>
      </c>
      <c r="D13" s="6" t="s">
        <v>18</v>
      </c>
      <c r="E13" s="12">
        <v>2.4</v>
      </c>
      <c r="F13" s="12">
        <v>1</v>
      </c>
      <c r="G13" s="12">
        <v>1</v>
      </c>
      <c r="H13" s="12">
        <v>0</v>
      </c>
      <c r="I13" s="15">
        <f>E13+10-((F13+G13)/2)-H13</f>
        <v>11.4</v>
      </c>
      <c r="J13" s="12">
        <v>0</v>
      </c>
      <c r="K13" s="12">
        <v>0</v>
      </c>
      <c r="L13" s="12">
        <v>0</v>
      </c>
      <c r="M13" s="12">
        <v>0</v>
      </c>
      <c r="N13" s="15">
        <f t="shared" ref="N13:N17" si="22">J13+10-((K13+L13)/2)-M13</f>
        <v>10</v>
      </c>
      <c r="O13" s="15">
        <f>IF(I13&gt;N13,I13,N13)</f>
        <v>11.4</v>
      </c>
      <c r="P13" s="3"/>
      <c r="Q13" s="12">
        <v>2.8</v>
      </c>
      <c r="R13" s="12">
        <v>1.2</v>
      </c>
      <c r="S13" s="12">
        <v>1.3</v>
      </c>
      <c r="T13" s="12">
        <v>0</v>
      </c>
      <c r="U13" s="17">
        <f t="shared" ref="U13:U17" si="23">Q13+10-((R13+S13)/2)-T13</f>
        <v>11.55</v>
      </c>
      <c r="V13" s="3"/>
      <c r="W13" s="12">
        <v>3</v>
      </c>
      <c r="X13" s="12">
        <v>1.8</v>
      </c>
      <c r="Y13" s="12">
        <v>1.9</v>
      </c>
      <c r="Z13" s="12">
        <v>0</v>
      </c>
      <c r="AA13" s="19">
        <f t="shared" ref="AA13:AA17" si="24">W13+10-((X13+Y13)/2)-Z13</f>
        <v>11.15</v>
      </c>
      <c r="AB13" s="3"/>
      <c r="AC13" s="12">
        <v>3</v>
      </c>
      <c r="AD13" s="12">
        <v>2.1</v>
      </c>
      <c r="AE13" s="12">
        <v>2.4</v>
      </c>
      <c r="AF13" s="12">
        <v>0</v>
      </c>
      <c r="AG13" s="21">
        <f t="shared" ref="AG13:AG17" si="25">AC13+10-((AD13+AE13)/2)-AF13</f>
        <v>10.75</v>
      </c>
      <c r="AH13" s="3"/>
      <c r="AI13" s="13">
        <f>O13+U13+AA13+AG13</f>
        <v>44.85</v>
      </c>
      <c r="AJ13" s="3"/>
      <c r="AM13" s="15">
        <f t="shared" ref="AM13" si="26">O13</f>
        <v>11.4</v>
      </c>
      <c r="AN13" s="14">
        <f>_xlfn.RANK.EQ(AM13,(AM$13:AM$17),0)</f>
        <v>1</v>
      </c>
      <c r="AO13" s="15">
        <f t="shared" ref="AO13:AO17" si="27">IF(AN13&lt;4,AM13,0)</f>
        <v>11.4</v>
      </c>
      <c r="AP13" s="17">
        <f t="shared" ref="AP13:AP17" si="28">U13</f>
        <v>11.55</v>
      </c>
      <c r="AQ13" s="16">
        <f>_xlfn.RANK.EQ(AP13,(AP$13:AP$17),0)</f>
        <v>1</v>
      </c>
      <c r="AR13" s="17">
        <f t="shared" ref="AR13:AR17" si="29">IF(AQ13&lt;4,AP13,0)</f>
        <v>11.55</v>
      </c>
      <c r="AS13" s="19">
        <f t="shared" ref="AS13" si="30">AA13</f>
        <v>11.15</v>
      </c>
      <c r="AT13" s="18">
        <f>_xlfn.RANK.EQ(AS13,(AS$13:AS$17),0)</f>
        <v>1</v>
      </c>
      <c r="AU13" s="19">
        <f t="shared" ref="AU13:AU17" si="31">IF(AT13&lt;4,AS13,0)</f>
        <v>11.15</v>
      </c>
      <c r="AV13" s="21">
        <f t="shared" ref="AV13" si="32">AG13</f>
        <v>10.75</v>
      </c>
      <c r="AW13" s="20">
        <f>_xlfn.RANK.EQ(AV13,(AV$13:AV$17),0)</f>
        <v>1</v>
      </c>
      <c r="AX13" s="21">
        <f t="shared" ref="AX13:AX17" si="33">IF(AW13&lt;4,AV13,0)</f>
        <v>10.75</v>
      </c>
      <c r="AY13" s="6"/>
      <c r="AZ13" s="6"/>
    </row>
    <row r="14" spans="1:52" x14ac:dyDescent="0.25">
      <c r="A14" s="6">
        <v>308</v>
      </c>
      <c r="B14" s="6" t="s">
        <v>194</v>
      </c>
      <c r="C14" s="6" t="s">
        <v>57</v>
      </c>
      <c r="D14" s="6" t="s">
        <v>18</v>
      </c>
      <c r="E14" s="12">
        <v>2.4</v>
      </c>
      <c r="F14" s="12">
        <v>0.8</v>
      </c>
      <c r="G14" s="12">
        <v>1.2</v>
      </c>
      <c r="H14" s="12">
        <v>0</v>
      </c>
      <c r="I14" s="15">
        <f>E14+10-((F14+G14)/2)-H14</f>
        <v>11.4</v>
      </c>
      <c r="J14" s="12">
        <v>0</v>
      </c>
      <c r="K14" s="12">
        <v>0</v>
      </c>
      <c r="L14" s="12">
        <v>0</v>
      </c>
      <c r="M14" s="12">
        <v>0</v>
      </c>
      <c r="N14" s="15">
        <f t="shared" si="22"/>
        <v>10</v>
      </c>
      <c r="O14" s="15">
        <f>IF(I14&gt;N14,I14,N14)</f>
        <v>11.4</v>
      </c>
      <c r="P14" s="3"/>
      <c r="Q14" s="12">
        <v>2.9</v>
      </c>
      <c r="R14" s="12">
        <v>1.7</v>
      </c>
      <c r="S14" s="12">
        <v>1.5</v>
      </c>
      <c r="T14" s="12">
        <v>0</v>
      </c>
      <c r="U14" s="17">
        <f t="shared" si="23"/>
        <v>11.3</v>
      </c>
      <c r="V14" s="3"/>
      <c r="W14" s="12">
        <v>2.2000000000000002</v>
      </c>
      <c r="X14" s="12">
        <v>1.4</v>
      </c>
      <c r="Y14" s="12">
        <v>1.3</v>
      </c>
      <c r="Z14" s="12">
        <v>0</v>
      </c>
      <c r="AA14" s="19">
        <f t="shared" si="24"/>
        <v>10.85</v>
      </c>
      <c r="AB14" s="3"/>
      <c r="AC14" s="12">
        <v>2.8</v>
      </c>
      <c r="AD14" s="12">
        <v>2.7</v>
      </c>
      <c r="AE14" s="12">
        <v>2.6</v>
      </c>
      <c r="AF14" s="12">
        <v>0</v>
      </c>
      <c r="AG14" s="21">
        <f t="shared" si="25"/>
        <v>10.15</v>
      </c>
      <c r="AH14" s="3"/>
      <c r="AI14" s="13">
        <f>O14+U14+AA14+AG14</f>
        <v>43.7</v>
      </c>
      <c r="AJ14" s="3"/>
      <c r="AM14" s="15">
        <f t="shared" ref="AM14:AM17" si="34">O14</f>
        <v>11.4</v>
      </c>
      <c r="AN14" s="14">
        <f t="shared" ref="AN14:AN17" si="35">_xlfn.RANK.EQ(AM14,(AM$13:AM$17),0)</f>
        <v>1</v>
      </c>
      <c r="AO14" s="15">
        <f t="shared" si="27"/>
        <v>11.4</v>
      </c>
      <c r="AP14" s="17">
        <f t="shared" si="28"/>
        <v>11.3</v>
      </c>
      <c r="AQ14" s="16">
        <f t="shared" ref="AQ14:AQ17" si="36">_xlfn.RANK.EQ(AP14,(AP$13:AP$17),0)</f>
        <v>2</v>
      </c>
      <c r="AR14" s="17">
        <f t="shared" si="29"/>
        <v>11.3</v>
      </c>
      <c r="AS14" s="19">
        <f t="shared" ref="AS14:AS17" si="37">AA14</f>
        <v>10.85</v>
      </c>
      <c r="AT14" s="18">
        <f t="shared" ref="AT14:AT17" si="38">_xlfn.RANK.EQ(AS14,(AS$13:AS$17),0)</f>
        <v>2</v>
      </c>
      <c r="AU14" s="19">
        <f t="shared" si="31"/>
        <v>10.85</v>
      </c>
      <c r="AV14" s="21">
        <f t="shared" ref="AV14:AV17" si="39">AG14</f>
        <v>10.15</v>
      </c>
      <c r="AW14" s="20">
        <f t="shared" ref="AW14:AW17" si="40">_xlfn.RANK.EQ(AV14,(AV$13:AV$17),0)</f>
        <v>2</v>
      </c>
      <c r="AX14" s="21">
        <f t="shared" si="33"/>
        <v>10.15</v>
      </c>
      <c r="AY14" s="6"/>
      <c r="AZ14" s="6"/>
    </row>
    <row r="15" spans="1:52" x14ac:dyDescent="0.25">
      <c r="A15" s="6">
        <v>309</v>
      </c>
      <c r="B15" s="6" t="s">
        <v>195</v>
      </c>
      <c r="C15" s="6" t="s">
        <v>57</v>
      </c>
      <c r="D15" s="6" t="s">
        <v>18</v>
      </c>
      <c r="E15" s="12">
        <v>2.4</v>
      </c>
      <c r="F15" s="12">
        <v>1.5</v>
      </c>
      <c r="G15" s="12">
        <v>1.5</v>
      </c>
      <c r="H15" s="12">
        <v>0</v>
      </c>
      <c r="I15" s="15">
        <f>E15+10-((F15+G15)/2)-H15</f>
        <v>10.9</v>
      </c>
      <c r="J15" s="12">
        <v>0</v>
      </c>
      <c r="K15" s="12">
        <v>0</v>
      </c>
      <c r="L15" s="12">
        <v>0</v>
      </c>
      <c r="M15" s="12">
        <v>0</v>
      </c>
      <c r="N15" s="15">
        <f t="shared" si="22"/>
        <v>10</v>
      </c>
      <c r="O15" s="15">
        <f>IF(I15&gt;N15,I15,N15)</f>
        <v>10.9</v>
      </c>
      <c r="P15" s="3"/>
      <c r="Q15" s="12">
        <v>2.4</v>
      </c>
      <c r="R15" s="12">
        <v>3.4</v>
      </c>
      <c r="S15" s="12">
        <v>3.4</v>
      </c>
      <c r="T15" s="12">
        <v>0</v>
      </c>
      <c r="U15" s="17">
        <f t="shared" si="23"/>
        <v>9</v>
      </c>
      <c r="V15" s="3"/>
      <c r="W15" s="12">
        <v>2.2999999999999998</v>
      </c>
      <c r="X15" s="12">
        <v>3.1</v>
      </c>
      <c r="Y15" s="12">
        <v>2.9</v>
      </c>
      <c r="Z15" s="12">
        <v>0</v>
      </c>
      <c r="AA15" s="19">
        <f t="shared" si="24"/>
        <v>9.3000000000000007</v>
      </c>
      <c r="AB15" s="3"/>
      <c r="AC15" s="12">
        <v>0</v>
      </c>
      <c r="AD15" s="12">
        <v>0</v>
      </c>
      <c r="AE15" s="12">
        <v>0</v>
      </c>
      <c r="AF15" s="12">
        <v>0</v>
      </c>
      <c r="AG15" s="21">
        <f t="shared" si="25"/>
        <v>10</v>
      </c>
      <c r="AH15" s="3"/>
      <c r="AI15" s="13">
        <f>O15+U15+AA15+AG15</f>
        <v>39.200000000000003</v>
      </c>
      <c r="AJ15" s="3"/>
      <c r="AM15" s="15">
        <f t="shared" si="34"/>
        <v>10.9</v>
      </c>
      <c r="AN15" s="14">
        <f t="shared" si="35"/>
        <v>3</v>
      </c>
      <c r="AO15" s="15">
        <f t="shared" si="27"/>
        <v>10.9</v>
      </c>
      <c r="AP15" s="17">
        <f t="shared" si="28"/>
        <v>9</v>
      </c>
      <c r="AQ15" s="16">
        <f t="shared" si="36"/>
        <v>5</v>
      </c>
      <c r="AR15" s="17">
        <f t="shared" si="29"/>
        <v>0</v>
      </c>
      <c r="AS15" s="19">
        <f t="shared" si="37"/>
        <v>9.3000000000000007</v>
      </c>
      <c r="AT15" s="18">
        <f t="shared" si="38"/>
        <v>5</v>
      </c>
      <c r="AU15" s="19">
        <f t="shared" si="31"/>
        <v>0</v>
      </c>
      <c r="AV15" s="21">
        <f t="shared" si="39"/>
        <v>10</v>
      </c>
      <c r="AW15" s="20">
        <f t="shared" si="40"/>
        <v>3</v>
      </c>
      <c r="AX15" s="21">
        <f t="shared" si="33"/>
        <v>10</v>
      </c>
      <c r="AY15" s="6"/>
      <c r="AZ15" s="6"/>
    </row>
    <row r="16" spans="1:52" x14ac:dyDescent="0.25">
      <c r="A16" s="6">
        <v>318</v>
      </c>
      <c r="B16" s="6" t="s">
        <v>197</v>
      </c>
      <c r="C16" s="6" t="s">
        <v>57</v>
      </c>
      <c r="D16" s="6" t="s">
        <v>18</v>
      </c>
      <c r="E16" s="12">
        <v>1.6</v>
      </c>
      <c r="F16" s="12">
        <v>1.1000000000000001</v>
      </c>
      <c r="G16" s="12">
        <v>1.2</v>
      </c>
      <c r="H16" s="12">
        <v>0</v>
      </c>
      <c r="I16" s="15">
        <f>E16+10-((F16+G16)/2)-H16</f>
        <v>10.45</v>
      </c>
      <c r="J16" s="12">
        <v>0</v>
      </c>
      <c r="K16" s="12">
        <v>0</v>
      </c>
      <c r="L16" s="12">
        <v>0</v>
      </c>
      <c r="M16" s="12">
        <v>0</v>
      </c>
      <c r="N16" s="15">
        <f t="shared" si="22"/>
        <v>10</v>
      </c>
      <c r="O16" s="15">
        <f>IF(I16&gt;N16,I16,N16)</f>
        <v>10.45</v>
      </c>
      <c r="P16" s="3"/>
      <c r="Q16" s="12">
        <v>2.4</v>
      </c>
      <c r="R16" s="12">
        <v>2.9</v>
      </c>
      <c r="S16" s="12">
        <v>2.7</v>
      </c>
      <c r="T16" s="12">
        <v>0</v>
      </c>
      <c r="U16" s="17">
        <f t="shared" si="23"/>
        <v>9.6000000000000014</v>
      </c>
      <c r="V16" s="3"/>
      <c r="W16" s="12">
        <v>2.4</v>
      </c>
      <c r="X16" s="12">
        <v>2.2999999999999998</v>
      </c>
      <c r="Y16" s="12">
        <v>2.2999999999999998</v>
      </c>
      <c r="Z16" s="12">
        <v>0</v>
      </c>
      <c r="AA16" s="19">
        <f t="shared" si="24"/>
        <v>10.100000000000001</v>
      </c>
      <c r="AB16" s="3"/>
      <c r="AC16" s="12">
        <v>2.7</v>
      </c>
      <c r="AD16" s="12">
        <v>4.0999999999999996</v>
      </c>
      <c r="AE16" s="12">
        <v>4.2</v>
      </c>
      <c r="AF16" s="12">
        <v>0</v>
      </c>
      <c r="AG16" s="21">
        <f t="shared" si="25"/>
        <v>8.5499999999999989</v>
      </c>
      <c r="AH16" s="3"/>
      <c r="AI16" s="13">
        <f>O16+U16+AA16+AG16</f>
        <v>38.700000000000003</v>
      </c>
      <c r="AJ16" s="3"/>
      <c r="AM16" s="15">
        <f t="shared" si="34"/>
        <v>10.45</v>
      </c>
      <c r="AN16" s="14">
        <f t="shared" si="35"/>
        <v>4</v>
      </c>
      <c r="AO16" s="15">
        <f t="shared" si="27"/>
        <v>0</v>
      </c>
      <c r="AP16" s="17">
        <f t="shared" si="28"/>
        <v>9.6000000000000014</v>
      </c>
      <c r="AQ16" s="16">
        <f t="shared" si="36"/>
        <v>4</v>
      </c>
      <c r="AR16" s="17">
        <f t="shared" si="29"/>
        <v>0</v>
      </c>
      <c r="AS16" s="19">
        <f t="shared" si="37"/>
        <v>10.100000000000001</v>
      </c>
      <c r="AT16" s="18">
        <f t="shared" si="38"/>
        <v>4</v>
      </c>
      <c r="AU16" s="19">
        <f t="shared" si="31"/>
        <v>0</v>
      </c>
      <c r="AV16" s="21">
        <f t="shared" si="39"/>
        <v>8.5499999999999989</v>
      </c>
      <c r="AW16" s="20">
        <f t="shared" si="40"/>
        <v>4</v>
      </c>
      <c r="AX16" s="21">
        <f t="shared" si="33"/>
        <v>0</v>
      </c>
      <c r="AY16" s="6"/>
      <c r="AZ16" s="6"/>
    </row>
    <row r="17" spans="1:52" x14ac:dyDescent="0.25">
      <c r="A17" s="6">
        <v>311</v>
      </c>
      <c r="B17" s="41" t="s">
        <v>240</v>
      </c>
      <c r="C17" s="6" t="s">
        <v>57</v>
      </c>
      <c r="D17" s="6" t="s">
        <v>18</v>
      </c>
      <c r="E17" s="12">
        <v>1.6</v>
      </c>
      <c r="F17" s="12">
        <v>1.4</v>
      </c>
      <c r="G17" s="12">
        <v>1.4</v>
      </c>
      <c r="H17" s="12">
        <v>0</v>
      </c>
      <c r="I17" s="15">
        <f>E17+10-((F17+G17)/2)-H17</f>
        <v>10.199999999999999</v>
      </c>
      <c r="J17" s="12">
        <v>0</v>
      </c>
      <c r="K17" s="12">
        <v>0</v>
      </c>
      <c r="L17" s="12">
        <v>0</v>
      </c>
      <c r="M17" s="12">
        <v>0</v>
      </c>
      <c r="N17" s="15">
        <f t="shared" si="22"/>
        <v>10</v>
      </c>
      <c r="O17" s="15">
        <f>IF(I17&gt;N17,I17,N17)</f>
        <v>10.199999999999999</v>
      </c>
      <c r="P17" s="3"/>
      <c r="Q17" s="12">
        <v>3</v>
      </c>
      <c r="R17" s="12">
        <v>2.4</v>
      </c>
      <c r="S17" s="12">
        <v>2.4</v>
      </c>
      <c r="T17" s="12">
        <v>0</v>
      </c>
      <c r="U17" s="17">
        <f t="shared" si="23"/>
        <v>10.6</v>
      </c>
      <c r="V17" s="3"/>
      <c r="W17" s="12">
        <v>2.7</v>
      </c>
      <c r="X17" s="12">
        <v>1.9</v>
      </c>
      <c r="Y17" s="12">
        <v>1.9</v>
      </c>
      <c r="Z17" s="12">
        <v>0</v>
      </c>
      <c r="AA17" s="19">
        <f t="shared" si="24"/>
        <v>10.799999999999999</v>
      </c>
      <c r="AB17" s="3"/>
      <c r="AC17" s="12">
        <v>2.7</v>
      </c>
      <c r="AD17" s="12">
        <v>4.0999999999999996</v>
      </c>
      <c r="AE17" s="12">
        <v>4.4000000000000004</v>
      </c>
      <c r="AF17" s="12">
        <v>0</v>
      </c>
      <c r="AG17" s="21">
        <f t="shared" si="25"/>
        <v>8.4499999999999993</v>
      </c>
      <c r="AH17" s="3"/>
      <c r="AI17" s="13">
        <f>O17+U17+AA17+AG17</f>
        <v>40.049999999999997</v>
      </c>
      <c r="AJ17" s="3"/>
      <c r="AM17" s="15">
        <f t="shared" si="34"/>
        <v>10.199999999999999</v>
      </c>
      <c r="AN17" s="14">
        <f t="shared" si="35"/>
        <v>5</v>
      </c>
      <c r="AO17" s="15">
        <f t="shared" si="27"/>
        <v>0</v>
      </c>
      <c r="AP17" s="17">
        <f t="shared" si="28"/>
        <v>10.6</v>
      </c>
      <c r="AQ17" s="16">
        <f t="shared" si="36"/>
        <v>3</v>
      </c>
      <c r="AR17" s="17">
        <f t="shared" si="29"/>
        <v>10.6</v>
      </c>
      <c r="AS17" s="19">
        <f t="shared" si="37"/>
        <v>10.799999999999999</v>
      </c>
      <c r="AT17" s="18">
        <f t="shared" si="38"/>
        <v>3</v>
      </c>
      <c r="AU17" s="19">
        <f t="shared" si="31"/>
        <v>10.799999999999999</v>
      </c>
      <c r="AV17" s="21">
        <f t="shared" si="39"/>
        <v>8.4499999999999993</v>
      </c>
      <c r="AW17" s="20">
        <f t="shared" si="40"/>
        <v>5</v>
      </c>
      <c r="AX17" s="21">
        <f t="shared" si="33"/>
        <v>0</v>
      </c>
      <c r="AY17" s="6"/>
      <c r="AZ17" s="6"/>
    </row>
    <row r="18" spans="1:52" x14ac:dyDescent="0.25">
      <c r="A18" s="6"/>
      <c r="B18" s="33"/>
      <c r="C18" s="6"/>
      <c r="D18" s="6"/>
      <c r="E18" s="45" t="s">
        <v>95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  <c r="Q18" s="48" t="s">
        <v>96</v>
      </c>
      <c r="R18" s="49"/>
      <c r="S18" s="49"/>
      <c r="T18" s="49"/>
      <c r="U18" s="49"/>
      <c r="V18" s="50"/>
      <c r="W18" s="51" t="s">
        <v>97</v>
      </c>
      <c r="X18" s="52"/>
      <c r="Y18" s="52"/>
      <c r="Z18" s="52"/>
      <c r="AA18" s="52"/>
      <c r="AB18" s="53"/>
      <c r="AC18" s="54" t="s">
        <v>98</v>
      </c>
      <c r="AD18" s="55"/>
      <c r="AE18" s="55"/>
      <c r="AF18" s="55"/>
      <c r="AG18" s="55"/>
      <c r="AH18" s="56"/>
      <c r="AI18" s="57" t="s">
        <v>277</v>
      </c>
      <c r="AJ18" s="58"/>
      <c r="AM18" s="29"/>
      <c r="AN18" s="29"/>
      <c r="AO18" s="28">
        <f>SUM(AO13:AO17)</f>
        <v>33.700000000000003</v>
      </c>
      <c r="AP18" s="27"/>
      <c r="AQ18" s="27"/>
      <c r="AR18" s="26">
        <f>SUM(AR13:AR17)</f>
        <v>33.450000000000003</v>
      </c>
      <c r="AS18" s="25"/>
      <c r="AT18" s="25"/>
      <c r="AU18" s="24">
        <f>SUM(AU13:AU17)</f>
        <v>32.799999999999997</v>
      </c>
      <c r="AV18" s="23"/>
      <c r="AW18" s="23"/>
      <c r="AX18" s="22">
        <f>SUM(AX13:AX17)</f>
        <v>30.9</v>
      </c>
      <c r="AY18" s="13">
        <f>SUM(AO18:AX18)</f>
        <v>130.85</v>
      </c>
      <c r="AZ18" s="3">
        <f>_xlfn.RANK.EQ(AY18,(AY$11:AY$59),0)</f>
        <v>4</v>
      </c>
    </row>
    <row r="19" spans="1:52" x14ac:dyDescent="0.25">
      <c r="A19" s="6"/>
      <c r="B19" s="32" t="s">
        <v>206</v>
      </c>
      <c r="C19" s="6"/>
      <c r="D19" s="6"/>
      <c r="E19" s="3" t="s">
        <v>270</v>
      </c>
      <c r="F19" s="3" t="s">
        <v>271</v>
      </c>
      <c r="G19" s="3" t="s">
        <v>247</v>
      </c>
      <c r="H19" s="3" t="s">
        <v>272</v>
      </c>
      <c r="I19" s="14" t="s">
        <v>275</v>
      </c>
      <c r="J19" s="3" t="s">
        <v>270</v>
      </c>
      <c r="K19" s="3" t="s">
        <v>271</v>
      </c>
      <c r="L19" s="3" t="s">
        <v>247</v>
      </c>
      <c r="M19" s="3" t="s">
        <v>272</v>
      </c>
      <c r="N19" s="14" t="s">
        <v>276</v>
      </c>
      <c r="O19" s="14" t="s">
        <v>95</v>
      </c>
      <c r="P19" s="14" t="s">
        <v>267</v>
      </c>
      <c r="Q19" s="3" t="s">
        <v>270</v>
      </c>
      <c r="R19" s="3" t="s">
        <v>271</v>
      </c>
      <c r="S19" s="3" t="s">
        <v>247</v>
      </c>
      <c r="T19" s="3" t="s">
        <v>272</v>
      </c>
      <c r="U19" s="16" t="s">
        <v>96</v>
      </c>
      <c r="V19" s="16" t="s">
        <v>267</v>
      </c>
      <c r="W19" s="3" t="s">
        <v>270</v>
      </c>
      <c r="X19" s="3" t="s">
        <v>271</v>
      </c>
      <c r="Y19" s="3" t="s">
        <v>247</v>
      </c>
      <c r="Z19" s="3" t="s">
        <v>272</v>
      </c>
      <c r="AA19" s="18" t="s">
        <v>97</v>
      </c>
      <c r="AB19" s="18" t="s">
        <v>267</v>
      </c>
      <c r="AC19" s="3" t="s">
        <v>270</v>
      </c>
      <c r="AD19" s="3" t="s">
        <v>271</v>
      </c>
      <c r="AE19" s="3" t="s">
        <v>247</v>
      </c>
      <c r="AF19" s="3" t="s">
        <v>272</v>
      </c>
      <c r="AG19" s="20" t="s">
        <v>273</v>
      </c>
      <c r="AH19" s="20" t="s">
        <v>267</v>
      </c>
      <c r="AI19" s="3" t="s">
        <v>274</v>
      </c>
      <c r="AJ19" s="3" t="s">
        <v>267</v>
      </c>
      <c r="AM19" s="92" t="s">
        <v>206</v>
      </c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</row>
    <row r="20" spans="1:52" x14ac:dyDescent="0.25">
      <c r="A20" s="6">
        <v>312</v>
      </c>
      <c r="B20" s="6" t="s">
        <v>201</v>
      </c>
      <c r="C20" s="6" t="s">
        <v>71</v>
      </c>
      <c r="D20" s="6" t="s">
        <v>18</v>
      </c>
      <c r="E20" s="12">
        <v>2.4</v>
      </c>
      <c r="F20" s="12">
        <v>1.2</v>
      </c>
      <c r="G20" s="12">
        <v>1.3</v>
      </c>
      <c r="H20" s="12">
        <v>0</v>
      </c>
      <c r="I20" s="15">
        <f>E20+10-((F20+G20)/2)-H20</f>
        <v>11.15</v>
      </c>
      <c r="J20" s="12">
        <v>0</v>
      </c>
      <c r="K20" s="12">
        <v>0</v>
      </c>
      <c r="L20" s="12">
        <v>0</v>
      </c>
      <c r="M20" s="12">
        <v>0</v>
      </c>
      <c r="N20" s="15">
        <f t="shared" ref="N20:N24" si="41">J20+10-((K20+L20)/2)-M20</f>
        <v>10</v>
      </c>
      <c r="O20" s="15">
        <f>IF(I20&gt;N20,I20,N20)</f>
        <v>11.15</v>
      </c>
      <c r="P20" s="3"/>
      <c r="Q20" s="12">
        <v>3</v>
      </c>
      <c r="R20" s="12">
        <v>1.6</v>
      </c>
      <c r="S20" s="12">
        <v>1.4</v>
      </c>
      <c r="T20" s="12">
        <v>0</v>
      </c>
      <c r="U20" s="17">
        <f t="shared" ref="U20:U24" si="42">Q20+10-((R20+S20)/2)-T20</f>
        <v>11.5</v>
      </c>
      <c r="V20" s="3"/>
      <c r="W20" s="12">
        <v>2.4</v>
      </c>
      <c r="X20" s="12">
        <v>2.2999999999999998</v>
      </c>
      <c r="Y20" s="12">
        <v>2</v>
      </c>
      <c r="Z20" s="12">
        <v>0</v>
      </c>
      <c r="AA20" s="19">
        <f t="shared" ref="AA20:AA24" si="43">W20+10-((X20+Y20)/2)-Z20</f>
        <v>10.25</v>
      </c>
      <c r="AB20" s="3"/>
      <c r="AC20" s="12">
        <v>2.9</v>
      </c>
      <c r="AD20" s="12">
        <v>2</v>
      </c>
      <c r="AE20" s="12">
        <v>2.4</v>
      </c>
      <c r="AF20" s="12">
        <v>0</v>
      </c>
      <c r="AG20" s="21">
        <f t="shared" ref="AG20:AG24" si="44">AC20+10-((AD20+AE20)/2)-AF20</f>
        <v>10.7</v>
      </c>
      <c r="AH20" s="3"/>
      <c r="AI20" s="13">
        <f>O20+U20+AA20+AG20</f>
        <v>43.599999999999994</v>
      </c>
      <c r="AJ20" s="3"/>
      <c r="AM20" s="28">
        <f t="shared" ref="AM20:AM24" si="45">O20</f>
        <v>11.15</v>
      </c>
      <c r="AN20" s="14">
        <f>_xlfn.RANK.EQ(AM20,(AM$20:AM$24),0)</f>
        <v>4</v>
      </c>
      <c r="AO20" s="15">
        <f t="shared" ref="AO20:AO24" si="46">IF(AN20&lt;4,AM20,0)</f>
        <v>0</v>
      </c>
      <c r="AP20" s="17">
        <f t="shared" ref="AP20:AP24" si="47">U20</f>
        <v>11.5</v>
      </c>
      <c r="AQ20" s="16">
        <f t="shared" ref="AQ20:AQ24" si="48">_xlfn.RANK.EQ(AP20,(AP$20:AP$24),0)</f>
        <v>1</v>
      </c>
      <c r="AR20" s="17">
        <f t="shared" ref="AR20:AR24" si="49">IF(AQ20&lt;4,AP20,0)</f>
        <v>11.5</v>
      </c>
      <c r="AS20" s="24">
        <f t="shared" ref="AS20:AS24" si="50">AA20</f>
        <v>10.25</v>
      </c>
      <c r="AT20" s="18">
        <f t="shared" ref="AT20:AT24" si="51">_xlfn.RANK.EQ(AS20,(AS$20:AS$24),0)</f>
        <v>3</v>
      </c>
      <c r="AU20" s="19">
        <f t="shared" ref="AU20:AU24" si="52">IF(AT20&lt;4,AS20,0)</f>
        <v>10.25</v>
      </c>
      <c r="AV20" s="22">
        <f t="shared" ref="AV20:AV24" si="53">AG20</f>
        <v>10.7</v>
      </c>
      <c r="AW20" s="20">
        <f t="shared" ref="AW20:AW24" si="54">_xlfn.RANK.EQ(AV20,(AV$20:AV$24),0)</f>
        <v>4</v>
      </c>
      <c r="AX20" s="21">
        <f t="shared" ref="AX20:AX24" si="55">IF(AW20&lt;4,AV20,0)</f>
        <v>0</v>
      </c>
      <c r="AY20" s="6"/>
      <c r="AZ20" s="6"/>
    </row>
    <row r="21" spans="1:52" x14ac:dyDescent="0.25">
      <c r="A21" s="6">
        <v>313</v>
      </c>
      <c r="B21" s="41" t="s">
        <v>202</v>
      </c>
      <c r="C21" s="6" t="s">
        <v>71</v>
      </c>
      <c r="D21" s="6" t="s">
        <v>18</v>
      </c>
      <c r="E21" s="12">
        <v>2.4</v>
      </c>
      <c r="F21" s="12">
        <v>1.1000000000000001</v>
      </c>
      <c r="G21" s="12">
        <v>1.1000000000000001</v>
      </c>
      <c r="H21" s="12">
        <v>0.1</v>
      </c>
      <c r="I21" s="15">
        <f>E21+10-((F21+G21)/2)-H21</f>
        <v>11.200000000000001</v>
      </c>
      <c r="J21" s="12">
        <v>0</v>
      </c>
      <c r="K21" s="12">
        <v>0</v>
      </c>
      <c r="L21" s="12">
        <v>0</v>
      </c>
      <c r="M21" s="12">
        <v>0</v>
      </c>
      <c r="N21" s="15">
        <f t="shared" si="41"/>
        <v>10</v>
      </c>
      <c r="O21" s="15">
        <f>IF(I21&gt;N21,I21,N21)</f>
        <v>11.200000000000001</v>
      </c>
      <c r="P21" s="3"/>
      <c r="Q21" s="12">
        <v>3</v>
      </c>
      <c r="R21" s="12">
        <v>1.7</v>
      </c>
      <c r="S21" s="12">
        <v>1.4</v>
      </c>
      <c r="T21" s="12">
        <v>0</v>
      </c>
      <c r="U21" s="17">
        <f t="shared" si="42"/>
        <v>11.45</v>
      </c>
      <c r="V21" s="3"/>
      <c r="W21" s="12">
        <v>2.4</v>
      </c>
      <c r="X21" s="12">
        <v>2.2999999999999998</v>
      </c>
      <c r="Y21" s="12">
        <v>2</v>
      </c>
      <c r="Z21" s="12">
        <v>0</v>
      </c>
      <c r="AA21" s="19">
        <f t="shared" si="43"/>
        <v>10.25</v>
      </c>
      <c r="AB21" s="3"/>
      <c r="AC21" s="12">
        <v>3</v>
      </c>
      <c r="AD21" s="12">
        <v>1.7</v>
      </c>
      <c r="AE21" s="12">
        <v>1.8</v>
      </c>
      <c r="AF21" s="12">
        <v>0</v>
      </c>
      <c r="AG21" s="21">
        <f t="shared" si="44"/>
        <v>11.25</v>
      </c>
      <c r="AH21" s="3"/>
      <c r="AI21" s="13">
        <f>O21+U21+AA21+AG21</f>
        <v>44.15</v>
      </c>
      <c r="AJ21" s="3"/>
      <c r="AM21" s="28">
        <f t="shared" si="45"/>
        <v>11.200000000000001</v>
      </c>
      <c r="AN21" s="14">
        <f t="shared" ref="AN21:AN24" si="56">_xlfn.RANK.EQ(AM21,(AM$20:AM$24),0)</f>
        <v>3</v>
      </c>
      <c r="AO21" s="15">
        <f t="shared" si="46"/>
        <v>11.200000000000001</v>
      </c>
      <c r="AP21" s="17">
        <f t="shared" si="47"/>
        <v>11.45</v>
      </c>
      <c r="AQ21" s="16">
        <f t="shared" si="48"/>
        <v>2</v>
      </c>
      <c r="AR21" s="17">
        <f t="shared" si="49"/>
        <v>11.45</v>
      </c>
      <c r="AS21" s="24">
        <f t="shared" si="50"/>
        <v>10.25</v>
      </c>
      <c r="AT21" s="18">
        <f t="shared" si="51"/>
        <v>3</v>
      </c>
      <c r="AU21" s="19">
        <v>0</v>
      </c>
      <c r="AV21" s="22">
        <f t="shared" si="53"/>
        <v>11.25</v>
      </c>
      <c r="AW21" s="20">
        <f t="shared" si="54"/>
        <v>2</v>
      </c>
      <c r="AX21" s="21">
        <f t="shared" si="55"/>
        <v>11.25</v>
      </c>
      <c r="AY21" s="6"/>
      <c r="AZ21" s="6"/>
    </row>
    <row r="22" spans="1:52" x14ac:dyDescent="0.25">
      <c r="A22" s="6">
        <v>314</v>
      </c>
      <c r="B22" s="6" t="s">
        <v>203</v>
      </c>
      <c r="C22" s="6" t="s">
        <v>71</v>
      </c>
      <c r="D22" s="6" t="s">
        <v>18</v>
      </c>
      <c r="E22" s="12">
        <v>0</v>
      </c>
      <c r="F22" s="12">
        <v>0</v>
      </c>
      <c r="G22" s="12">
        <v>0</v>
      </c>
      <c r="H22" s="12">
        <v>0</v>
      </c>
      <c r="I22" s="15">
        <v>0</v>
      </c>
      <c r="J22" s="12">
        <v>0</v>
      </c>
      <c r="K22" s="12">
        <v>0</v>
      </c>
      <c r="L22" s="12">
        <v>0</v>
      </c>
      <c r="M22" s="12">
        <v>0</v>
      </c>
      <c r="N22" s="15">
        <f t="shared" si="41"/>
        <v>10</v>
      </c>
      <c r="O22" s="15">
        <v>0</v>
      </c>
      <c r="P22" s="3"/>
      <c r="Q22" s="12">
        <v>3</v>
      </c>
      <c r="R22" s="12">
        <v>1.9</v>
      </c>
      <c r="S22" s="12">
        <v>1.5</v>
      </c>
      <c r="T22" s="12">
        <v>0</v>
      </c>
      <c r="U22" s="17">
        <f t="shared" si="42"/>
        <v>11.3</v>
      </c>
      <c r="V22" s="3"/>
      <c r="W22" s="12">
        <v>0</v>
      </c>
      <c r="X22" s="12">
        <v>0</v>
      </c>
      <c r="Y22" s="12">
        <v>0</v>
      </c>
      <c r="Z22" s="12">
        <v>0</v>
      </c>
      <c r="AA22" s="19">
        <v>0</v>
      </c>
      <c r="AB22" s="3"/>
      <c r="AC22" s="12">
        <v>0</v>
      </c>
      <c r="AD22" s="12">
        <v>0</v>
      </c>
      <c r="AE22" s="12">
        <v>0</v>
      </c>
      <c r="AF22" s="12">
        <v>0</v>
      </c>
      <c r="AG22" s="21">
        <v>0</v>
      </c>
      <c r="AH22" s="3"/>
      <c r="AI22" s="13">
        <f>O22+U22+AA22+AG22</f>
        <v>11.3</v>
      </c>
      <c r="AJ22" s="3"/>
      <c r="AM22" s="28">
        <f t="shared" si="45"/>
        <v>0</v>
      </c>
      <c r="AN22" s="14">
        <f t="shared" si="56"/>
        <v>5</v>
      </c>
      <c r="AO22" s="15">
        <f t="shared" si="46"/>
        <v>0</v>
      </c>
      <c r="AP22" s="17">
        <f t="shared" si="47"/>
        <v>11.3</v>
      </c>
      <c r="AQ22" s="16">
        <f t="shared" si="48"/>
        <v>4</v>
      </c>
      <c r="AR22" s="17">
        <f t="shared" si="49"/>
        <v>0</v>
      </c>
      <c r="AS22" s="24">
        <f t="shared" si="50"/>
        <v>0</v>
      </c>
      <c r="AT22" s="18">
        <f t="shared" si="51"/>
        <v>5</v>
      </c>
      <c r="AU22" s="19">
        <f t="shared" si="52"/>
        <v>0</v>
      </c>
      <c r="AV22" s="22">
        <f t="shared" si="53"/>
        <v>0</v>
      </c>
      <c r="AW22" s="20">
        <f t="shared" si="54"/>
        <v>5</v>
      </c>
      <c r="AX22" s="21">
        <f t="shared" si="55"/>
        <v>0</v>
      </c>
      <c r="AY22" s="6"/>
      <c r="AZ22" s="6"/>
    </row>
    <row r="23" spans="1:52" x14ac:dyDescent="0.25">
      <c r="A23" s="6">
        <v>315</v>
      </c>
      <c r="B23" s="41" t="s">
        <v>204</v>
      </c>
      <c r="C23" s="6" t="s">
        <v>71</v>
      </c>
      <c r="D23" s="6" t="s">
        <v>18</v>
      </c>
      <c r="E23" s="12">
        <v>2.4</v>
      </c>
      <c r="F23" s="12">
        <v>0.9</v>
      </c>
      <c r="G23" s="12">
        <v>1.2</v>
      </c>
      <c r="H23" s="12">
        <v>0</v>
      </c>
      <c r="I23" s="15">
        <f>E23+10-((F23+G23)/2)-H23</f>
        <v>11.35</v>
      </c>
      <c r="J23" s="12">
        <v>0</v>
      </c>
      <c r="K23" s="12">
        <v>0</v>
      </c>
      <c r="L23" s="12">
        <v>0</v>
      </c>
      <c r="M23" s="12">
        <v>0</v>
      </c>
      <c r="N23" s="15">
        <f t="shared" si="41"/>
        <v>10</v>
      </c>
      <c r="O23" s="15">
        <f>IF(I23&gt;N23,I23,N23)</f>
        <v>11.35</v>
      </c>
      <c r="P23" s="3"/>
      <c r="Q23" s="12">
        <v>3</v>
      </c>
      <c r="R23" s="12">
        <v>1.9</v>
      </c>
      <c r="S23" s="12">
        <v>1.8</v>
      </c>
      <c r="T23" s="12">
        <v>0</v>
      </c>
      <c r="U23" s="17">
        <f t="shared" si="42"/>
        <v>11.15</v>
      </c>
      <c r="V23" s="3"/>
      <c r="W23" s="12">
        <v>3</v>
      </c>
      <c r="X23" s="12">
        <v>1.3</v>
      </c>
      <c r="Y23" s="12">
        <v>1.3</v>
      </c>
      <c r="Z23" s="12">
        <v>0</v>
      </c>
      <c r="AA23" s="19">
        <f t="shared" si="43"/>
        <v>11.7</v>
      </c>
      <c r="AB23" s="3"/>
      <c r="AC23" s="12">
        <v>3</v>
      </c>
      <c r="AD23" s="12">
        <v>2.1</v>
      </c>
      <c r="AE23" s="12">
        <v>1.9</v>
      </c>
      <c r="AF23" s="12">
        <v>0</v>
      </c>
      <c r="AG23" s="21">
        <f t="shared" si="44"/>
        <v>11</v>
      </c>
      <c r="AH23" s="3"/>
      <c r="AI23" s="13">
        <f>O23+U23+AA23+AG23</f>
        <v>45.2</v>
      </c>
      <c r="AJ23" s="3"/>
      <c r="AM23" s="28">
        <f t="shared" si="45"/>
        <v>11.35</v>
      </c>
      <c r="AN23" s="14">
        <f t="shared" si="56"/>
        <v>2</v>
      </c>
      <c r="AO23" s="15">
        <f t="shared" si="46"/>
        <v>11.35</v>
      </c>
      <c r="AP23" s="17">
        <f t="shared" si="47"/>
        <v>11.15</v>
      </c>
      <c r="AQ23" s="16">
        <f t="shared" si="48"/>
        <v>5</v>
      </c>
      <c r="AR23" s="17">
        <f t="shared" si="49"/>
        <v>0</v>
      </c>
      <c r="AS23" s="24">
        <f t="shared" si="50"/>
        <v>11.7</v>
      </c>
      <c r="AT23" s="18">
        <f t="shared" si="51"/>
        <v>1</v>
      </c>
      <c r="AU23" s="19">
        <f t="shared" si="52"/>
        <v>11.7</v>
      </c>
      <c r="AV23" s="22">
        <f t="shared" si="53"/>
        <v>11</v>
      </c>
      <c r="AW23" s="20">
        <f t="shared" si="54"/>
        <v>3</v>
      </c>
      <c r="AX23" s="21">
        <f t="shared" si="55"/>
        <v>11</v>
      </c>
      <c r="AY23" s="6"/>
      <c r="AZ23" s="6"/>
    </row>
    <row r="24" spans="1:52" x14ac:dyDescent="0.25">
      <c r="A24" s="6">
        <v>316</v>
      </c>
      <c r="B24" s="41" t="s">
        <v>205</v>
      </c>
      <c r="C24" s="6" t="s">
        <v>71</v>
      </c>
      <c r="D24" s="6" t="s">
        <v>18</v>
      </c>
      <c r="E24" s="12">
        <v>2.4</v>
      </c>
      <c r="F24" s="12">
        <v>0.6</v>
      </c>
      <c r="G24" s="12">
        <v>0.8</v>
      </c>
      <c r="H24" s="12">
        <v>0</v>
      </c>
      <c r="I24" s="15">
        <f>E24+10-((F24+G24)/2)-H24</f>
        <v>11.700000000000001</v>
      </c>
      <c r="J24" s="12">
        <v>0</v>
      </c>
      <c r="K24" s="12">
        <v>0</v>
      </c>
      <c r="L24" s="12">
        <v>0</v>
      </c>
      <c r="M24" s="12">
        <v>0</v>
      </c>
      <c r="N24" s="15">
        <f t="shared" si="41"/>
        <v>10</v>
      </c>
      <c r="O24" s="15">
        <f>IF(I24&gt;N24,I24,N24)</f>
        <v>11.700000000000001</v>
      </c>
      <c r="P24" s="3"/>
      <c r="Q24" s="12">
        <v>3</v>
      </c>
      <c r="R24" s="12">
        <v>1.7</v>
      </c>
      <c r="S24" s="12">
        <v>1.5</v>
      </c>
      <c r="T24" s="12">
        <v>0</v>
      </c>
      <c r="U24" s="17">
        <f t="shared" si="42"/>
        <v>11.4</v>
      </c>
      <c r="V24" s="3"/>
      <c r="W24" s="12">
        <v>3</v>
      </c>
      <c r="X24" s="12">
        <v>1.8</v>
      </c>
      <c r="Y24" s="12">
        <v>1.6</v>
      </c>
      <c r="Z24" s="12">
        <v>0</v>
      </c>
      <c r="AA24" s="19">
        <f t="shared" si="43"/>
        <v>11.3</v>
      </c>
      <c r="AB24" s="3"/>
      <c r="AC24" s="12">
        <v>3</v>
      </c>
      <c r="AD24" s="12">
        <v>1.8</v>
      </c>
      <c r="AE24" s="12">
        <v>1.5</v>
      </c>
      <c r="AF24" s="12">
        <v>0</v>
      </c>
      <c r="AG24" s="21">
        <f t="shared" si="44"/>
        <v>11.35</v>
      </c>
      <c r="AH24" s="3"/>
      <c r="AI24" s="13">
        <f>O24+U24+AA24+AG24</f>
        <v>45.750000000000007</v>
      </c>
      <c r="AJ24" s="3"/>
      <c r="AM24" s="28">
        <f t="shared" si="45"/>
        <v>11.700000000000001</v>
      </c>
      <c r="AN24" s="14">
        <f t="shared" si="56"/>
        <v>1</v>
      </c>
      <c r="AO24" s="15">
        <f t="shared" si="46"/>
        <v>11.700000000000001</v>
      </c>
      <c r="AP24" s="17">
        <f t="shared" si="47"/>
        <v>11.4</v>
      </c>
      <c r="AQ24" s="16">
        <f t="shared" si="48"/>
        <v>3</v>
      </c>
      <c r="AR24" s="17">
        <f t="shared" si="49"/>
        <v>11.4</v>
      </c>
      <c r="AS24" s="24">
        <f t="shared" si="50"/>
        <v>11.3</v>
      </c>
      <c r="AT24" s="18">
        <f t="shared" si="51"/>
        <v>2</v>
      </c>
      <c r="AU24" s="19">
        <f t="shared" si="52"/>
        <v>11.3</v>
      </c>
      <c r="AV24" s="22">
        <f t="shared" si="53"/>
        <v>11.35</v>
      </c>
      <c r="AW24" s="20">
        <f t="shared" si="54"/>
        <v>1</v>
      </c>
      <c r="AX24" s="21">
        <f t="shared" si="55"/>
        <v>11.35</v>
      </c>
      <c r="AY24" s="6"/>
      <c r="AZ24" s="6"/>
    </row>
    <row r="25" spans="1:52" x14ac:dyDescent="0.25">
      <c r="A25" s="6"/>
      <c r="B25" s="33"/>
      <c r="C25" s="6"/>
      <c r="D25" s="6"/>
      <c r="E25" s="45" t="s">
        <v>95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48" t="s">
        <v>96</v>
      </c>
      <c r="R25" s="49"/>
      <c r="S25" s="49"/>
      <c r="T25" s="49"/>
      <c r="U25" s="49"/>
      <c r="V25" s="50"/>
      <c r="W25" s="51" t="s">
        <v>97</v>
      </c>
      <c r="X25" s="52"/>
      <c r="Y25" s="52"/>
      <c r="Z25" s="52"/>
      <c r="AA25" s="52"/>
      <c r="AB25" s="53"/>
      <c r="AC25" s="54" t="s">
        <v>98</v>
      </c>
      <c r="AD25" s="55"/>
      <c r="AE25" s="55"/>
      <c r="AF25" s="55"/>
      <c r="AG25" s="55"/>
      <c r="AH25" s="56"/>
      <c r="AI25" s="57" t="s">
        <v>277</v>
      </c>
      <c r="AJ25" s="58"/>
      <c r="AM25" s="29"/>
      <c r="AN25" s="29"/>
      <c r="AO25" s="28">
        <f>SUM(AO20:AO24)</f>
        <v>34.25</v>
      </c>
      <c r="AP25" s="27"/>
      <c r="AQ25" s="27"/>
      <c r="AR25" s="26">
        <f>SUM(AR20:AR24)</f>
        <v>34.35</v>
      </c>
      <c r="AS25" s="25"/>
      <c r="AT25" s="25"/>
      <c r="AU25" s="24">
        <f>SUM(AU20:AU24)</f>
        <v>33.25</v>
      </c>
      <c r="AV25" s="23"/>
      <c r="AW25" s="23"/>
      <c r="AX25" s="22">
        <f>SUM(AX20:AX24)</f>
        <v>33.6</v>
      </c>
      <c r="AY25" s="13">
        <f>SUM(AO25:AX25)</f>
        <v>135.44999999999999</v>
      </c>
      <c r="AZ25" s="3">
        <f>_xlfn.RANK.EQ(AY25,(AY$11:AY$59),0)</f>
        <v>1</v>
      </c>
    </row>
    <row r="26" spans="1:52" x14ac:dyDescent="0.25">
      <c r="A26" s="6"/>
      <c r="B26" s="32" t="s">
        <v>290</v>
      </c>
      <c r="C26" s="6"/>
      <c r="D26" s="6"/>
      <c r="E26" s="3" t="s">
        <v>270</v>
      </c>
      <c r="F26" s="3" t="s">
        <v>271</v>
      </c>
      <c r="G26" s="3" t="s">
        <v>247</v>
      </c>
      <c r="H26" s="3" t="s">
        <v>272</v>
      </c>
      <c r="I26" s="14" t="s">
        <v>275</v>
      </c>
      <c r="J26" s="3" t="s">
        <v>270</v>
      </c>
      <c r="K26" s="3" t="s">
        <v>271</v>
      </c>
      <c r="L26" s="3" t="s">
        <v>247</v>
      </c>
      <c r="M26" s="3" t="s">
        <v>272</v>
      </c>
      <c r="N26" s="14" t="s">
        <v>276</v>
      </c>
      <c r="O26" s="14" t="s">
        <v>95</v>
      </c>
      <c r="P26" s="14" t="s">
        <v>267</v>
      </c>
      <c r="Q26" s="3" t="s">
        <v>270</v>
      </c>
      <c r="R26" s="3" t="s">
        <v>271</v>
      </c>
      <c r="S26" s="3" t="s">
        <v>247</v>
      </c>
      <c r="T26" s="3" t="s">
        <v>272</v>
      </c>
      <c r="U26" s="16" t="s">
        <v>96</v>
      </c>
      <c r="V26" s="16" t="s">
        <v>267</v>
      </c>
      <c r="W26" s="3" t="s">
        <v>270</v>
      </c>
      <c r="X26" s="3" t="s">
        <v>271</v>
      </c>
      <c r="Y26" s="3" t="s">
        <v>247</v>
      </c>
      <c r="Z26" s="3" t="s">
        <v>272</v>
      </c>
      <c r="AA26" s="18" t="s">
        <v>97</v>
      </c>
      <c r="AB26" s="18" t="s">
        <v>267</v>
      </c>
      <c r="AC26" s="3" t="s">
        <v>270</v>
      </c>
      <c r="AD26" s="3" t="s">
        <v>271</v>
      </c>
      <c r="AE26" s="3" t="s">
        <v>247</v>
      </c>
      <c r="AF26" s="3" t="s">
        <v>272</v>
      </c>
      <c r="AG26" s="20" t="s">
        <v>273</v>
      </c>
      <c r="AH26" s="20" t="s">
        <v>267</v>
      </c>
      <c r="AI26" s="3" t="s">
        <v>274</v>
      </c>
      <c r="AJ26" s="3" t="s">
        <v>267</v>
      </c>
      <c r="AM26" s="92" t="s">
        <v>290</v>
      </c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</row>
    <row r="27" spans="1:52" x14ac:dyDescent="0.25">
      <c r="A27" s="6">
        <v>317</v>
      </c>
      <c r="B27" s="6" t="s">
        <v>196</v>
      </c>
      <c r="C27" s="6" t="s">
        <v>57</v>
      </c>
      <c r="D27" s="6" t="s">
        <v>18</v>
      </c>
      <c r="E27" s="12">
        <v>2.4</v>
      </c>
      <c r="F27" s="12">
        <v>1.1000000000000001</v>
      </c>
      <c r="G27" s="12">
        <v>1.1000000000000001</v>
      </c>
      <c r="H27" s="12">
        <v>0</v>
      </c>
      <c r="I27" s="15">
        <f>E27+10-((F27+G27)/2)-H27</f>
        <v>11.3</v>
      </c>
      <c r="J27" s="12">
        <v>0</v>
      </c>
      <c r="K27" s="12">
        <v>0</v>
      </c>
      <c r="L27" s="12">
        <v>0</v>
      </c>
      <c r="M27" s="12">
        <v>0</v>
      </c>
      <c r="N27" s="15">
        <f t="shared" ref="N27:N31" si="57">J27+10-((K27+L27)/2)-M27</f>
        <v>10</v>
      </c>
      <c r="O27" s="15">
        <f>IF(I27&gt;N27,I27,N27)</f>
        <v>11.3</v>
      </c>
      <c r="P27" s="3"/>
      <c r="Q27" s="12">
        <v>3</v>
      </c>
      <c r="R27" s="12">
        <v>2.6</v>
      </c>
      <c r="S27" s="12">
        <v>2.2999999999999998</v>
      </c>
      <c r="T27" s="12">
        <v>0</v>
      </c>
      <c r="U27" s="17">
        <f t="shared" ref="U27:U31" si="58">Q27+10-((R27+S27)/2)-T27</f>
        <v>10.55</v>
      </c>
      <c r="V27" s="3"/>
      <c r="W27" s="12">
        <v>2.4</v>
      </c>
      <c r="X27" s="12">
        <v>4.4000000000000004</v>
      </c>
      <c r="Y27" s="12">
        <v>4.3</v>
      </c>
      <c r="Z27" s="12">
        <v>0</v>
      </c>
      <c r="AA27" s="19">
        <f t="shared" ref="AA27:AA31" si="59">W27+10-((X27+Y27)/2)-Z27</f>
        <v>8.0500000000000007</v>
      </c>
      <c r="AB27" s="3"/>
      <c r="AC27" s="12">
        <v>3</v>
      </c>
      <c r="AD27" s="12">
        <v>3.2</v>
      </c>
      <c r="AE27" s="12">
        <v>3.5</v>
      </c>
      <c r="AF27" s="12">
        <v>0</v>
      </c>
      <c r="AG27" s="21">
        <f t="shared" ref="AG27:AG31" si="60">AC27+10-((AD27+AE27)/2)-AF27</f>
        <v>9.65</v>
      </c>
      <c r="AH27" s="3"/>
      <c r="AI27" s="13">
        <f>O27+U27+AA27+AG27</f>
        <v>39.550000000000004</v>
      </c>
      <c r="AJ27" s="3"/>
      <c r="AM27" s="28">
        <f t="shared" ref="AM27:AM31" si="61">O27</f>
        <v>11.3</v>
      </c>
      <c r="AN27" s="14">
        <f>_xlfn.RANK.EQ(AM27,(AM$27:AM$31),0)</f>
        <v>1</v>
      </c>
      <c r="AO27" s="15">
        <f t="shared" ref="AO27:AO31" si="62">IF(AN27&lt;4,AM27,0)</f>
        <v>11.3</v>
      </c>
      <c r="AP27" s="17">
        <f t="shared" ref="AP27:AP31" si="63">U27</f>
        <v>10.55</v>
      </c>
      <c r="AQ27" s="16">
        <f t="shared" ref="AQ27:AQ31" si="64">_xlfn.RANK.EQ(AP27,(AP$27:AP$31),0)</f>
        <v>1</v>
      </c>
      <c r="AR27" s="17">
        <f t="shared" ref="AR27:AR31" si="65">IF(AQ27&lt;4,AP27,0)</f>
        <v>10.55</v>
      </c>
      <c r="AS27" s="24">
        <f t="shared" ref="AS27:AS31" si="66">AA27</f>
        <v>8.0500000000000007</v>
      </c>
      <c r="AT27" s="18">
        <f t="shared" ref="AT27:AT31" si="67">_xlfn.RANK.EQ(AS27,(AS$27:AS$31),0)</f>
        <v>5</v>
      </c>
      <c r="AU27" s="19">
        <f t="shared" ref="AU27:AU31" si="68">IF(AT27&lt;4,AS27,0)</f>
        <v>0</v>
      </c>
      <c r="AV27" s="22">
        <f t="shared" ref="AV27:AV31" si="69">AG27</f>
        <v>9.65</v>
      </c>
      <c r="AW27" s="20">
        <f t="shared" ref="AW27:AW31" si="70">_xlfn.RANK.EQ(AV27,(AV$27:AV$31),0)</f>
        <v>2</v>
      </c>
      <c r="AX27" s="21">
        <f t="shared" ref="AX27:AX31" si="71">IF(AW27&lt;4,AV27,0)</f>
        <v>9.65</v>
      </c>
      <c r="AY27" s="6"/>
      <c r="AZ27" s="6"/>
    </row>
    <row r="28" spans="1:52" x14ac:dyDescent="0.25">
      <c r="A28" s="6">
        <v>319</v>
      </c>
      <c r="B28" s="6" t="s">
        <v>198</v>
      </c>
      <c r="C28" s="6" t="s">
        <v>57</v>
      </c>
      <c r="D28" s="6" t="s">
        <v>18</v>
      </c>
      <c r="E28" s="12">
        <v>2.4</v>
      </c>
      <c r="F28" s="12">
        <v>1.4</v>
      </c>
      <c r="G28" s="12">
        <v>1.4</v>
      </c>
      <c r="H28" s="12">
        <v>0</v>
      </c>
      <c r="I28" s="15">
        <f>E28+10-((F28+G28)/2)-H28</f>
        <v>11</v>
      </c>
      <c r="J28" s="12">
        <v>0</v>
      </c>
      <c r="K28" s="12">
        <v>0</v>
      </c>
      <c r="L28" s="12">
        <v>0</v>
      </c>
      <c r="M28" s="12">
        <v>0</v>
      </c>
      <c r="N28" s="15">
        <f t="shared" si="57"/>
        <v>10</v>
      </c>
      <c r="O28" s="15">
        <f>IF(I28&gt;N28,I28,N28)</f>
        <v>11</v>
      </c>
      <c r="P28" s="3"/>
      <c r="Q28" s="12">
        <v>3</v>
      </c>
      <c r="R28" s="12">
        <v>2.6</v>
      </c>
      <c r="S28" s="12">
        <v>2.4</v>
      </c>
      <c r="T28" s="12">
        <v>0</v>
      </c>
      <c r="U28" s="17">
        <f t="shared" si="58"/>
        <v>10.5</v>
      </c>
      <c r="V28" s="3"/>
      <c r="W28" s="12">
        <v>1.6</v>
      </c>
      <c r="X28" s="12">
        <v>2.6</v>
      </c>
      <c r="Y28" s="12">
        <v>2.4</v>
      </c>
      <c r="Z28" s="12">
        <v>0</v>
      </c>
      <c r="AA28" s="19">
        <f t="shared" si="59"/>
        <v>9.1</v>
      </c>
      <c r="AB28" s="3"/>
      <c r="AC28" s="12">
        <v>3</v>
      </c>
      <c r="AD28" s="12">
        <v>3.3</v>
      </c>
      <c r="AE28" s="12">
        <v>3.5</v>
      </c>
      <c r="AF28" s="12">
        <v>0</v>
      </c>
      <c r="AG28" s="21">
        <f t="shared" si="60"/>
        <v>9.6</v>
      </c>
      <c r="AH28" s="3"/>
      <c r="AI28" s="13">
        <f>O28+U28+AA28+AG28</f>
        <v>40.200000000000003</v>
      </c>
      <c r="AJ28" s="3"/>
      <c r="AM28" s="28">
        <f t="shared" si="61"/>
        <v>11</v>
      </c>
      <c r="AN28" s="14">
        <f t="shared" ref="AN28:AN31" si="72">_xlfn.RANK.EQ(AM28,(AM$27:AM$31),0)</f>
        <v>3</v>
      </c>
      <c r="AO28" s="15">
        <f t="shared" si="62"/>
        <v>11</v>
      </c>
      <c r="AP28" s="17">
        <f t="shared" si="63"/>
        <v>10.5</v>
      </c>
      <c r="AQ28" s="16">
        <f t="shared" si="64"/>
        <v>2</v>
      </c>
      <c r="AR28" s="17">
        <f t="shared" si="65"/>
        <v>10.5</v>
      </c>
      <c r="AS28" s="24">
        <f t="shared" si="66"/>
        <v>9.1</v>
      </c>
      <c r="AT28" s="18">
        <f t="shared" si="67"/>
        <v>4</v>
      </c>
      <c r="AU28" s="19">
        <f t="shared" si="68"/>
        <v>0</v>
      </c>
      <c r="AV28" s="22">
        <f t="shared" si="69"/>
        <v>9.6</v>
      </c>
      <c r="AW28" s="20">
        <f t="shared" si="70"/>
        <v>3</v>
      </c>
      <c r="AX28" s="21">
        <f t="shared" si="71"/>
        <v>9.6</v>
      </c>
      <c r="AY28" s="6"/>
      <c r="AZ28" s="6"/>
    </row>
    <row r="29" spans="1:52" x14ac:dyDescent="0.25">
      <c r="A29" s="6">
        <v>320</v>
      </c>
      <c r="B29" s="6" t="s">
        <v>199</v>
      </c>
      <c r="C29" s="6" t="s">
        <v>57</v>
      </c>
      <c r="D29" s="6" t="s">
        <v>18</v>
      </c>
      <c r="E29" s="12">
        <v>2.4</v>
      </c>
      <c r="F29" s="12">
        <v>1.8</v>
      </c>
      <c r="G29" s="12">
        <v>1.8</v>
      </c>
      <c r="H29" s="12">
        <v>0</v>
      </c>
      <c r="I29" s="15">
        <f>E29+10-((F29+G29)/2)-H29</f>
        <v>10.6</v>
      </c>
      <c r="J29" s="12">
        <v>0</v>
      </c>
      <c r="K29" s="12">
        <v>0</v>
      </c>
      <c r="L29" s="12">
        <v>0</v>
      </c>
      <c r="M29" s="12">
        <v>0</v>
      </c>
      <c r="N29" s="15">
        <f t="shared" si="57"/>
        <v>10</v>
      </c>
      <c r="O29" s="15">
        <f>IF(I29&gt;N29,I29,N29)</f>
        <v>10.6</v>
      </c>
      <c r="P29" s="3"/>
      <c r="Q29" s="12">
        <v>2.2999999999999998</v>
      </c>
      <c r="R29" s="12">
        <v>2.5</v>
      </c>
      <c r="S29" s="12">
        <v>2.5</v>
      </c>
      <c r="T29" s="12">
        <v>0</v>
      </c>
      <c r="U29" s="17">
        <f t="shared" si="58"/>
        <v>9.8000000000000007</v>
      </c>
      <c r="V29" s="3"/>
      <c r="W29" s="12">
        <v>2.8</v>
      </c>
      <c r="X29" s="12">
        <v>2.9</v>
      </c>
      <c r="Y29" s="12">
        <v>2.6</v>
      </c>
      <c r="Z29" s="12">
        <v>0</v>
      </c>
      <c r="AA29" s="19">
        <f t="shared" si="59"/>
        <v>10.050000000000001</v>
      </c>
      <c r="AB29" s="3"/>
      <c r="AC29" s="12">
        <v>2.6</v>
      </c>
      <c r="AD29" s="12">
        <v>3.2</v>
      </c>
      <c r="AE29" s="12">
        <v>3.6</v>
      </c>
      <c r="AF29" s="12">
        <v>0</v>
      </c>
      <c r="AG29" s="21">
        <f t="shared" si="60"/>
        <v>9.1999999999999993</v>
      </c>
      <c r="AH29" s="3"/>
      <c r="AI29" s="13">
        <f>O29+U29+AA29+AG29</f>
        <v>39.65</v>
      </c>
      <c r="AJ29" s="3"/>
      <c r="AM29" s="28">
        <f t="shared" si="61"/>
        <v>10.6</v>
      </c>
      <c r="AN29" s="14">
        <f t="shared" si="72"/>
        <v>4</v>
      </c>
      <c r="AO29" s="15">
        <f t="shared" si="62"/>
        <v>0</v>
      </c>
      <c r="AP29" s="17">
        <f t="shared" si="63"/>
        <v>9.8000000000000007</v>
      </c>
      <c r="AQ29" s="16">
        <f t="shared" si="64"/>
        <v>3</v>
      </c>
      <c r="AR29" s="17">
        <f t="shared" si="65"/>
        <v>9.8000000000000007</v>
      </c>
      <c r="AS29" s="24">
        <f t="shared" si="66"/>
        <v>10.050000000000001</v>
      </c>
      <c r="AT29" s="18">
        <f t="shared" si="67"/>
        <v>1</v>
      </c>
      <c r="AU29" s="19">
        <f t="shared" si="68"/>
        <v>10.050000000000001</v>
      </c>
      <c r="AV29" s="22">
        <f t="shared" si="69"/>
        <v>9.1999999999999993</v>
      </c>
      <c r="AW29" s="20">
        <f t="shared" si="70"/>
        <v>5</v>
      </c>
      <c r="AX29" s="21">
        <f t="shared" si="71"/>
        <v>0</v>
      </c>
      <c r="AY29" s="6"/>
      <c r="AZ29" s="6"/>
    </row>
    <row r="30" spans="1:52" x14ac:dyDescent="0.25">
      <c r="A30" s="6">
        <v>321</v>
      </c>
      <c r="B30" s="6" t="s">
        <v>200</v>
      </c>
      <c r="C30" s="6" t="s">
        <v>57</v>
      </c>
      <c r="D30" s="6" t="s">
        <v>18</v>
      </c>
      <c r="E30" s="12">
        <v>2.4</v>
      </c>
      <c r="F30" s="12">
        <v>1.1000000000000001</v>
      </c>
      <c r="G30" s="12">
        <v>1.2</v>
      </c>
      <c r="H30" s="12">
        <v>0</v>
      </c>
      <c r="I30" s="15">
        <f>E30+10-((F30+G30)/2)-H30</f>
        <v>11.25</v>
      </c>
      <c r="J30" s="12">
        <v>0</v>
      </c>
      <c r="K30" s="12">
        <v>0</v>
      </c>
      <c r="L30" s="12">
        <v>0</v>
      </c>
      <c r="M30" s="12">
        <v>0</v>
      </c>
      <c r="N30" s="15">
        <f t="shared" si="57"/>
        <v>10</v>
      </c>
      <c r="O30" s="15">
        <f>IF(I30&gt;N30,I30,N30)</f>
        <v>11.25</v>
      </c>
      <c r="P30" s="3"/>
      <c r="Q30" s="12">
        <v>2.2999999999999998</v>
      </c>
      <c r="R30" s="12">
        <v>2.7</v>
      </c>
      <c r="S30" s="12">
        <v>2.2999999999999998</v>
      </c>
      <c r="T30" s="12">
        <v>0</v>
      </c>
      <c r="U30" s="17">
        <f t="shared" si="58"/>
        <v>9.8000000000000007</v>
      </c>
      <c r="V30" s="3"/>
      <c r="W30" s="12">
        <v>2.4</v>
      </c>
      <c r="X30" s="12">
        <v>2.8</v>
      </c>
      <c r="Y30" s="12">
        <v>2.7</v>
      </c>
      <c r="Z30" s="12">
        <v>0</v>
      </c>
      <c r="AA30" s="19">
        <f t="shared" si="59"/>
        <v>9.65</v>
      </c>
      <c r="AB30" s="3"/>
      <c r="AC30" s="12">
        <v>3</v>
      </c>
      <c r="AD30" s="12">
        <v>2.9</v>
      </c>
      <c r="AE30" s="12">
        <v>3.1</v>
      </c>
      <c r="AF30" s="12">
        <v>0</v>
      </c>
      <c r="AG30" s="21">
        <f t="shared" si="60"/>
        <v>10</v>
      </c>
      <c r="AH30" s="3"/>
      <c r="AI30" s="13">
        <f>O30+U30+AA30+AG30</f>
        <v>40.700000000000003</v>
      </c>
      <c r="AJ30" s="3"/>
      <c r="AM30" s="28">
        <f t="shared" si="61"/>
        <v>11.25</v>
      </c>
      <c r="AN30" s="14">
        <f t="shared" si="72"/>
        <v>2</v>
      </c>
      <c r="AO30" s="15">
        <f t="shared" si="62"/>
        <v>11.25</v>
      </c>
      <c r="AP30" s="17">
        <f t="shared" si="63"/>
        <v>9.8000000000000007</v>
      </c>
      <c r="AQ30" s="16">
        <f t="shared" si="64"/>
        <v>3</v>
      </c>
      <c r="AR30" s="17">
        <v>0</v>
      </c>
      <c r="AS30" s="24">
        <f t="shared" si="66"/>
        <v>9.65</v>
      </c>
      <c r="AT30" s="18">
        <f t="shared" si="67"/>
        <v>3</v>
      </c>
      <c r="AU30" s="19">
        <f t="shared" si="68"/>
        <v>9.65</v>
      </c>
      <c r="AV30" s="22">
        <f t="shared" si="69"/>
        <v>10</v>
      </c>
      <c r="AW30" s="20">
        <f t="shared" si="70"/>
        <v>1</v>
      </c>
      <c r="AX30" s="21">
        <f t="shared" si="71"/>
        <v>10</v>
      </c>
      <c r="AY30" s="6"/>
      <c r="AZ30" s="6"/>
    </row>
    <row r="31" spans="1:52" x14ac:dyDescent="0.25">
      <c r="A31" s="6">
        <v>327</v>
      </c>
      <c r="B31" s="41" t="s">
        <v>239</v>
      </c>
      <c r="C31" s="6" t="s">
        <v>57</v>
      </c>
      <c r="D31" s="6" t="s">
        <v>18</v>
      </c>
      <c r="E31" s="12">
        <v>1.6</v>
      </c>
      <c r="F31" s="12">
        <v>1.2</v>
      </c>
      <c r="G31" s="12">
        <v>1.2</v>
      </c>
      <c r="H31" s="12">
        <v>0</v>
      </c>
      <c r="I31" s="15">
        <f>E31+10-((F31+G31)/2)-H31</f>
        <v>10.4</v>
      </c>
      <c r="J31" s="12">
        <v>0</v>
      </c>
      <c r="K31" s="12">
        <v>0</v>
      </c>
      <c r="L31" s="12">
        <v>0</v>
      </c>
      <c r="M31" s="12">
        <v>0</v>
      </c>
      <c r="N31" s="15">
        <f t="shared" si="57"/>
        <v>10</v>
      </c>
      <c r="O31" s="15">
        <f>IF(I31&gt;N31,I31,N31)</f>
        <v>10.4</v>
      </c>
      <c r="P31" s="3"/>
      <c r="Q31" s="12">
        <v>2.2999999999999998</v>
      </c>
      <c r="R31" s="12">
        <v>3.9</v>
      </c>
      <c r="S31" s="12">
        <v>3.8</v>
      </c>
      <c r="T31" s="12">
        <v>0</v>
      </c>
      <c r="U31" s="17">
        <f t="shared" si="58"/>
        <v>8.4500000000000011</v>
      </c>
      <c r="V31" s="3"/>
      <c r="W31" s="12">
        <v>2.2000000000000002</v>
      </c>
      <c r="X31" s="12">
        <v>2.2999999999999998</v>
      </c>
      <c r="Y31" s="12">
        <v>2.5</v>
      </c>
      <c r="Z31" s="12">
        <v>0</v>
      </c>
      <c r="AA31" s="19">
        <f t="shared" si="59"/>
        <v>9.7999999999999989</v>
      </c>
      <c r="AB31" s="3"/>
      <c r="AC31" s="12">
        <v>2.7</v>
      </c>
      <c r="AD31" s="12">
        <v>3.3</v>
      </c>
      <c r="AE31" s="12">
        <v>3</v>
      </c>
      <c r="AF31" s="12">
        <v>0</v>
      </c>
      <c r="AG31" s="21">
        <f t="shared" si="60"/>
        <v>9.5499999999999989</v>
      </c>
      <c r="AH31" s="3"/>
      <c r="AI31" s="13">
        <f>O31+U31+AA31+AG31</f>
        <v>38.199999999999996</v>
      </c>
      <c r="AJ31" s="3"/>
      <c r="AM31" s="28">
        <f t="shared" si="61"/>
        <v>10.4</v>
      </c>
      <c r="AN31" s="14">
        <f t="shared" si="72"/>
        <v>5</v>
      </c>
      <c r="AO31" s="15">
        <f t="shared" si="62"/>
        <v>0</v>
      </c>
      <c r="AP31" s="17">
        <f t="shared" si="63"/>
        <v>8.4500000000000011</v>
      </c>
      <c r="AQ31" s="16">
        <f t="shared" si="64"/>
        <v>5</v>
      </c>
      <c r="AR31" s="17">
        <f t="shared" si="65"/>
        <v>0</v>
      </c>
      <c r="AS31" s="24">
        <f t="shared" si="66"/>
        <v>9.7999999999999989</v>
      </c>
      <c r="AT31" s="18">
        <f t="shared" si="67"/>
        <v>2</v>
      </c>
      <c r="AU31" s="19">
        <f t="shared" si="68"/>
        <v>9.7999999999999989</v>
      </c>
      <c r="AV31" s="22">
        <f t="shared" si="69"/>
        <v>9.5499999999999989</v>
      </c>
      <c r="AW31" s="20">
        <f t="shared" si="70"/>
        <v>4</v>
      </c>
      <c r="AX31" s="21">
        <f t="shared" si="71"/>
        <v>0</v>
      </c>
      <c r="AY31" s="6"/>
      <c r="AZ31" s="6"/>
    </row>
    <row r="32" spans="1:52" x14ac:dyDescent="0.25">
      <c r="A32" s="6"/>
      <c r="B32" s="6"/>
      <c r="C32" s="6"/>
      <c r="D32" s="6"/>
      <c r="E32" s="45" t="s">
        <v>95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7"/>
      <c r="Q32" s="48" t="s">
        <v>96</v>
      </c>
      <c r="R32" s="49"/>
      <c r="S32" s="49"/>
      <c r="T32" s="49"/>
      <c r="U32" s="49"/>
      <c r="V32" s="50"/>
      <c r="W32" s="51" t="s">
        <v>97</v>
      </c>
      <c r="X32" s="52"/>
      <c r="Y32" s="52"/>
      <c r="Z32" s="52"/>
      <c r="AA32" s="52"/>
      <c r="AB32" s="53"/>
      <c r="AC32" s="54" t="s">
        <v>98</v>
      </c>
      <c r="AD32" s="55"/>
      <c r="AE32" s="55"/>
      <c r="AF32" s="55"/>
      <c r="AG32" s="55"/>
      <c r="AH32" s="56"/>
      <c r="AI32" s="57" t="s">
        <v>277</v>
      </c>
      <c r="AJ32" s="58"/>
      <c r="AM32" s="29"/>
      <c r="AN32" s="29"/>
      <c r="AO32" s="28">
        <f>SUM(AO27:AO31)</f>
        <v>33.549999999999997</v>
      </c>
      <c r="AP32" s="27"/>
      <c r="AQ32" s="27"/>
      <c r="AR32" s="26">
        <f>SUM(AR27:AR31)</f>
        <v>30.85</v>
      </c>
      <c r="AS32" s="25"/>
      <c r="AT32" s="25"/>
      <c r="AU32" s="24">
        <f>SUM(AU27:AU31)</f>
        <v>29.5</v>
      </c>
      <c r="AV32" s="23"/>
      <c r="AW32" s="23"/>
      <c r="AX32" s="22">
        <f>SUM(AX27:AX31)</f>
        <v>29.25</v>
      </c>
      <c r="AY32" s="13">
        <f>SUM(AO32:AX32)</f>
        <v>123.15</v>
      </c>
      <c r="AZ32" s="3">
        <f>_xlfn.RANK.EQ(AY32,(AY$11:AY$59),0)</f>
        <v>5</v>
      </c>
    </row>
    <row r="33" spans="1:52" x14ac:dyDescent="0.25">
      <c r="A33" s="6"/>
      <c r="B33" s="32" t="s">
        <v>207</v>
      </c>
      <c r="C33" s="6"/>
      <c r="D33" s="6"/>
      <c r="E33" s="3" t="s">
        <v>270</v>
      </c>
      <c r="F33" s="3" t="s">
        <v>271</v>
      </c>
      <c r="G33" s="3" t="s">
        <v>247</v>
      </c>
      <c r="H33" s="3" t="s">
        <v>272</v>
      </c>
      <c r="I33" s="14" t="s">
        <v>275</v>
      </c>
      <c r="J33" s="3" t="s">
        <v>270</v>
      </c>
      <c r="K33" s="3" t="s">
        <v>271</v>
      </c>
      <c r="L33" s="3" t="s">
        <v>247</v>
      </c>
      <c r="M33" s="3" t="s">
        <v>272</v>
      </c>
      <c r="N33" s="14" t="s">
        <v>276</v>
      </c>
      <c r="O33" s="14" t="s">
        <v>95</v>
      </c>
      <c r="P33" s="14" t="s">
        <v>267</v>
      </c>
      <c r="Q33" s="3" t="s">
        <v>270</v>
      </c>
      <c r="R33" s="3" t="s">
        <v>271</v>
      </c>
      <c r="S33" s="3" t="s">
        <v>247</v>
      </c>
      <c r="T33" s="3" t="s">
        <v>272</v>
      </c>
      <c r="U33" s="16" t="s">
        <v>96</v>
      </c>
      <c r="V33" s="16" t="s">
        <v>267</v>
      </c>
      <c r="W33" s="3" t="s">
        <v>270</v>
      </c>
      <c r="X33" s="3" t="s">
        <v>271</v>
      </c>
      <c r="Y33" s="3" t="s">
        <v>247</v>
      </c>
      <c r="Z33" s="3" t="s">
        <v>272</v>
      </c>
      <c r="AA33" s="18" t="s">
        <v>97</v>
      </c>
      <c r="AB33" s="18" t="s">
        <v>267</v>
      </c>
      <c r="AC33" s="3" t="s">
        <v>270</v>
      </c>
      <c r="AD33" s="3" t="s">
        <v>271</v>
      </c>
      <c r="AE33" s="3" t="s">
        <v>247</v>
      </c>
      <c r="AF33" s="3" t="s">
        <v>272</v>
      </c>
      <c r="AG33" s="20" t="s">
        <v>273</v>
      </c>
      <c r="AH33" s="20" t="s">
        <v>267</v>
      </c>
      <c r="AI33" s="3" t="s">
        <v>274</v>
      </c>
      <c r="AJ33" s="3" t="s">
        <v>267</v>
      </c>
      <c r="AM33" s="92" t="s">
        <v>207</v>
      </c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</row>
    <row r="34" spans="1:52" x14ac:dyDescent="0.25">
      <c r="A34" s="6">
        <v>322</v>
      </c>
      <c r="B34" s="6" t="s">
        <v>208</v>
      </c>
      <c r="C34" s="6" t="s">
        <v>71</v>
      </c>
      <c r="D34" s="6" t="s">
        <v>18</v>
      </c>
      <c r="E34" s="12">
        <v>2.4</v>
      </c>
      <c r="F34" s="12">
        <v>1.1000000000000001</v>
      </c>
      <c r="G34" s="12">
        <v>1.3</v>
      </c>
      <c r="H34" s="12">
        <v>0.1</v>
      </c>
      <c r="I34" s="15">
        <f>E34+10-((F34+G34)/2)-H34</f>
        <v>11.1</v>
      </c>
      <c r="J34" s="12">
        <v>0</v>
      </c>
      <c r="K34" s="12">
        <v>0</v>
      </c>
      <c r="L34" s="12">
        <v>0</v>
      </c>
      <c r="M34" s="12">
        <v>0</v>
      </c>
      <c r="N34" s="15">
        <f t="shared" ref="N34:N37" si="73">J34+10-((K34+L34)/2)-M34</f>
        <v>10</v>
      </c>
      <c r="O34" s="15">
        <f>IF(I34&gt;N34,I34,N34)</f>
        <v>11.1</v>
      </c>
      <c r="P34" s="3"/>
      <c r="Q34" s="12">
        <v>2.8</v>
      </c>
      <c r="R34" s="12">
        <v>1.6</v>
      </c>
      <c r="S34" s="12">
        <v>1.3</v>
      </c>
      <c r="T34" s="12">
        <v>0</v>
      </c>
      <c r="U34" s="17">
        <f t="shared" ref="U34:U37" si="74">Q34+10-((R34+S34)/2)-T34</f>
        <v>11.350000000000001</v>
      </c>
      <c r="V34" s="3"/>
      <c r="W34" s="12">
        <v>2.9</v>
      </c>
      <c r="X34" s="12">
        <v>2.2000000000000002</v>
      </c>
      <c r="Y34" s="12">
        <v>2.6</v>
      </c>
      <c r="Z34" s="12">
        <v>0</v>
      </c>
      <c r="AA34" s="19">
        <f t="shared" ref="AA34:AA37" si="75">W34+10-((X34+Y34)/2)-Z34</f>
        <v>10.5</v>
      </c>
      <c r="AB34" s="3"/>
      <c r="AC34" s="12">
        <v>2.9</v>
      </c>
      <c r="AD34" s="12">
        <v>2</v>
      </c>
      <c r="AE34" s="12">
        <v>2.2000000000000002</v>
      </c>
      <c r="AF34" s="12">
        <v>0</v>
      </c>
      <c r="AG34" s="21">
        <f t="shared" ref="AG34:AG37" si="76">AC34+10-((AD34+AE34)/2)-AF34</f>
        <v>10.8</v>
      </c>
      <c r="AH34" s="3"/>
      <c r="AI34" s="13">
        <f>O34+U34+AA34+AG34</f>
        <v>43.75</v>
      </c>
      <c r="AJ34" s="3"/>
      <c r="AM34" s="28">
        <f t="shared" ref="AM34:AM37" si="77">O34</f>
        <v>11.1</v>
      </c>
      <c r="AN34" s="14">
        <f>_xlfn.RANK.EQ(AM34,(AM$34:AM$37),0)</f>
        <v>3</v>
      </c>
      <c r="AO34" s="15">
        <f t="shared" ref="AO34:AO37" si="78">IF(AN34&lt;4,AM34,0)</f>
        <v>11.1</v>
      </c>
      <c r="AP34" s="17">
        <f t="shared" ref="AP34:AP37" si="79">U34</f>
        <v>11.350000000000001</v>
      </c>
      <c r="AQ34" s="16">
        <f t="shared" ref="AQ34:AQ37" si="80">_xlfn.RANK.EQ(AP34,(AP$34:AP$37),0)</f>
        <v>3</v>
      </c>
      <c r="AR34" s="17">
        <f t="shared" ref="AR34:AR37" si="81">IF(AQ34&lt;4,AP34,0)</f>
        <v>11.350000000000001</v>
      </c>
      <c r="AS34" s="24">
        <f t="shared" ref="AS34:AS37" si="82">AA34</f>
        <v>10.5</v>
      </c>
      <c r="AT34" s="18">
        <f t="shared" ref="AT34:AT37" si="83">_xlfn.RANK.EQ(AS34,(AS$34:AS$37),0)</f>
        <v>2</v>
      </c>
      <c r="AU34" s="19">
        <f t="shared" ref="AU34:AU37" si="84">IF(AT34&lt;4,AS34,0)</f>
        <v>10.5</v>
      </c>
      <c r="AV34" s="22">
        <f t="shared" ref="AV34:AV37" si="85">AG34</f>
        <v>10.8</v>
      </c>
      <c r="AW34" s="20">
        <f t="shared" ref="AW34:AW37" si="86">_xlfn.RANK.EQ(AV34,(AV$34:AV$37),0)</f>
        <v>2</v>
      </c>
      <c r="AX34" s="21">
        <f t="shared" ref="AX34:AX37" si="87">IF(AW34&lt;4,AV34,0)</f>
        <v>10.8</v>
      </c>
      <c r="AY34" s="6"/>
      <c r="AZ34" s="6"/>
    </row>
    <row r="35" spans="1:52" x14ac:dyDescent="0.25">
      <c r="A35" s="6">
        <v>323</v>
      </c>
      <c r="B35" s="6" t="s">
        <v>209</v>
      </c>
      <c r="C35" s="6" t="s">
        <v>71</v>
      </c>
      <c r="D35" s="6" t="s">
        <v>18</v>
      </c>
      <c r="E35" s="12">
        <v>2.4</v>
      </c>
      <c r="F35" s="12">
        <v>1.3</v>
      </c>
      <c r="G35" s="12">
        <v>1.2</v>
      </c>
      <c r="H35" s="12">
        <v>0</v>
      </c>
      <c r="I35" s="15">
        <f>E35+10-((F35+G35)/2)-H35</f>
        <v>11.15</v>
      </c>
      <c r="J35" s="12">
        <v>0</v>
      </c>
      <c r="K35" s="12">
        <v>0</v>
      </c>
      <c r="L35" s="12">
        <v>0</v>
      </c>
      <c r="M35" s="12">
        <v>0</v>
      </c>
      <c r="N35" s="15">
        <f t="shared" si="73"/>
        <v>10</v>
      </c>
      <c r="O35" s="15">
        <f>IF(I35&gt;N35,I35,N35)</f>
        <v>11.15</v>
      </c>
      <c r="P35" s="3"/>
      <c r="Q35" s="12">
        <v>2.9</v>
      </c>
      <c r="R35" s="12">
        <v>1.3</v>
      </c>
      <c r="S35" s="12">
        <v>1.2</v>
      </c>
      <c r="T35" s="12">
        <v>0</v>
      </c>
      <c r="U35" s="17">
        <f t="shared" si="74"/>
        <v>11.65</v>
      </c>
      <c r="V35" s="3"/>
      <c r="W35" s="12">
        <v>3</v>
      </c>
      <c r="X35" s="12">
        <v>1.4</v>
      </c>
      <c r="Y35" s="12">
        <v>1.7</v>
      </c>
      <c r="Z35" s="12">
        <v>0</v>
      </c>
      <c r="AA35" s="19">
        <f t="shared" si="75"/>
        <v>11.45</v>
      </c>
      <c r="AB35" s="3"/>
      <c r="AC35" s="12">
        <v>2.9</v>
      </c>
      <c r="AD35" s="12">
        <v>1.4</v>
      </c>
      <c r="AE35" s="12">
        <v>1.5</v>
      </c>
      <c r="AF35" s="12">
        <v>0</v>
      </c>
      <c r="AG35" s="21">
        <f t="shared" si="76"/>
        <v>11.450000000000001</v>
      </c>
      <c r="AH35" s="3"/>
      <c r="AI35" s="13">
        <f>O35+U35+AA35+AG35</f>
        <v>45.7</v>
      </c>
      <c r="AJ35" s="3"/>
      <c r="AM35" s="28">
        <f t="shared" si="77"/>
        <v>11.15</v>
      </c>
      <c r="AN35" s="14">
        <f t="shared" ref="AN35:AN37" si="88">_xlfn.RANK.EQ(AM35,(AM$34:AM$37),0)</f>
        <v>2</v>
      </c>
      <c r="AO35" s="15">
        <f t="shared" si="78"/>
        <v>11.15</v>
      </c>
      <c r="AP35" s="17">
        <f t="shared" si="79"/>
        <v>11.65</v>
      </c>
      <c r="AQ35" s="16">
        <f t="shared" si="80"/>
        <v>1</v>
      </c>
      <c r="AR35" s="17">
        <f t="shared" si="81"/>
        <v>11.65</v>
      </c>
      <c r="AS35" s="24">
        <f t="shared" si="82"/>
        <v>11.45</v>
      </c>
      <c r="AT35" s="18">
        <f t="shared" si="83"/>
        <v>1</v>
      </c>
      <c r="AU35" s="19">
        <f t="shared" si="84"/>
        <v>11.45</v>
      </c>
      <c r="AV35" s="22">
        <f t="shared" si="85"/>
        <v>11.450000000000001</v>
      </c>
      <c r="AW35" s="20">
        <f t="shared" si="86"/>
        <v>1</v>
      </c>
      <c r="AX35" s="21">
        <f t="shared" si="87"/>
        <v>11.450000000000001</v>
      </c>
      <c r="AY35" s="6"/>
      <c r="AZ35" s="6"/>
    </row>
    <row r="36" spans="1:52" x14ac:dyDescent="0.25">
      <c r="A36" s="6">
        <v>324</v>
      </c>
      <c r="B36" s="6" t="s">
        <v>210</v>
      </c>
      <c r="C36" s="6" t="s">
        <v>71</v>
      </c>
      <c r="D36" s="6" t="s">
        <v>18</v>
      </c>
      <c r="E36" s="12">
        <v>0</v>
      </c>
      <c r="F36" s="12">
        <v>0</v>
      </c>
      <c r="G36" s="12">
        <v>0</v>
      </c>
      <c r="H36" s="12">
        <v>0</v>
      </c>
      <c r="I36" s="15">
        <v>0</v>
      </c>
      <c r="J36" s="12">
        <v>0</v>
      </c>
      <c r="K36" s="12">
        <v>0</v>
      </c>
      <c r="L36" s="12">
        <v>0</v>
      </c>
      <c r="M36" s="12">
        <v>0</v>
      </c>
      <c r="N36" s="15">
        <v>0</v>
      </c>
      <c r="O36" s="15">
        <v>0</v>
      </c>
      <c r="P36" s="3"/>
      <c r="Q36" s="12">
        <v>0</v>
      </c>
      <c r="R36" s="12">
        <v>0</v>
      </c>
      <c r="S36" s="12">
        <v>0</v>
      </c>
      <c r="T36" s="12">
        <v>0</v>
      </c>
      <c r="U36" s="17">
        <v>0</v>
      </c>
      <c r="V36" s="3"/>
      <c r="W36" s="12">
        <v>0</v>
      </c>
      <c r="X36" s="12">
        <v>0</v>
      </c>
      <c r="Y36" s="12">
        <v>0</v>
      </c>
      <c r="Z36" s="12">
        <v>0</v>
      </c>
      <c r="AA36" s="19">
        <v>0</v>
      </c>
      <c r="AB36" s="3"/>
      <c r="AC36" s="12">
        <v>0</v>
      </c>
      <c r="AD36" s="12">
        <v>0</v>
      </c>
      <c r="AE36" s="12">
        <v>0</v>
      </c>
      <c r="AF36" s="12">
        <v>0</v>
      </c>
      <c r="AG36" s="21">
        <v>0</v>
      </c>
      <c r="AH36" s="3"/>
      <c r="AI36" s="13">
        <f>O36+U36+AA36+AG36</f>
        <v>0</v>
      </c>
      <c r="AJ36" s="3"/>
      <c r="AM36" s="28">
        <f t="shared" si="77"/>
        <v>0</v>
      </c>
      <c r="AN36" s="14">
        <f t="shared" si="88"/>
        <v>4</v>
      </c>
      <c r="AO36" s="15">
        <f t="shared" si="78"/>
        <v>0</v>
      </c>
      <c r="AP36" s="17">
        <f t="shared" si="79"/>
        <v>0</v>
      </c>
      <c r="AQ36" s="16">
        <f t="shared" si="80"/>
        <v>4</v>
      </c>
      <c r="AR36" s="17">
        <f t="shared" si="81"/>
        <v>0</v>
      </c>
      <c r="AS36" s="24">
        <f t="shared" si="82"/>
        <v>0</v>
      </c>
      <c r="AT36" s="18">
        <f t="shared" si="83"/>
        <v>4</v>
      </c>
      <c r="AU36" s="19">
        <f t="shared" si="84"/>
        <v>0</v>
      </c>
      <c r="AV36" s="22">
        <f t="shared" si="85"/>
        <v>0</v>
      </c>
      <c r="AW36" s="20">
        <f t="shared" si="86"/>
        <v>4</v>
      </c>
      <c r="AX36" s="21">
        <f t="shared" si="87"/>
        <v>0</v>
      </c>
      <c r="AY36" s="6"/>
      <c r="AZ36" s="6"/>
    </row>
    <row r="37" spans="1:52" x14ac:dyDescent="0.25">
      <c r="A37" s="6">
        <v>325</v>
      </c>
      <c r="B37" s="6" t="s">
        <v>211</v>
      </c>
      <c r="C37" s="6" t="s">
        <v>71</v>
      </c>
      <c r="D37" s="6" t="s">
        <v>18</v>
      </c>
      <c r="E37" s="12">
        <v>2.4</v>
      </c>
      <c r="F37" s="12">
        <v>1</v>
      </c>
      <c r="G37" s="12">
        <v>0.9</v>
      </c>
      <c r="H37" s="12">
        <v>0</v>
      </c>
      <c r="I37" s="15">
        <f>E37+10-((F37+G37)/2)-H37</f>
        <v>11.450000000000001</v>
      </c>
      <c r="J37" s="12">
        <v>0</v>
      </c>
      <c r="K37" s="12">
        <v>0</v>
      </c>
      <c r="L37" s="12">
        <v>0</v>
      </c>
      <c r="M37" s="12">
        <v>0</v>
      </c>
      <c r="N37" s="15">
        <f t="shared" si="73"/>
        <v>10</v>
      </c>
      <c r="O37" s="15">
        <f>IF(I37&gt;N37,I37,N37)</f>
        <v>11.450000000000001</v>
      </c>
      <c r="P37" s="3"/>
      <c r="Q37" s="12">
        <v>2.9</v>
      </c>
      <c r="R37" s="12">
        <v>1.4</v>
      </c>
      <c r="S37" s="12">
        <v>1.2</v>
      </c>
      <c r="T37" s="12">
        <v>0</v>
      </c>
      <c r="U37" s="17">
        <f t="shared" si="74"/>
        <v>11.600000000000001</v>
      </c>
      <c r="V37" s="3"/>
      <c r="W37" s="12">
        <v>2.9</v>
      </c>
      <c r="X37" s="12">
        <v>3.3</v>
      </c>
      <c r="Y37" s="12">
        <v>3</v>
      </c>
      <c r="Z37" s="12">
        <v>0</v>
      </c>
      <c r="AA37" s="19">
        <f t="shared" si="75"/>
        <v>9.75</v>
      </c>
      <c r="AB37" s="3"/>
      <c r="AC37" s="12">
        <v>0</v>
      </c>
      <c r="AD37" s="12">
        <v>0</v>
      </c>
      <c r="AE37" s="12">
        <v>0</v>
      </c>
      <c r="AF37" s="12">
        <v>0</v>
      </c>
      <c r="AG37" s="21">
        <f t="shared" si="76"/>
        <v>10</v>
      </c>
      <c r="AH37" s="3"/>
      <c r="AI37" s="13">
        <f>O37+U37+AA37+AG37</f>
        <v>42.800000000000004</v>
      </c>
      <c r="AJ37" s="3"/>
      <c r="AM37" s="28">
        <f t="shared" si="77"/>
        <v>11.450000000000001</v>
      </c>
      <c r="AN37" s="14">
        <f t="shared" si="88"/>
        <v>1</v>
      </c>
      <c r="AO37" s="15">
        <f t="shared" si="78"/>
        <v>11.450000000000001</v>
      </c>
      <c r="AP37" s="17">
        <f t="shared" si="79"/>
        <v>11.600000000000001</v>
      </c>
      <c r="AQ37" s="16">
        <f t="shared" si="80"/>
        <v>2</v>
      </c>
      <c r="AR37" s="17">
        <f t="shared" si="81"/>
        <v>11.600000000000001</v>
      </c>
      <c r="AS37" s="24">
        <f t="shared" si="82"/>
        <v>9.75</v>
      </c>
      <c r="AT37" s="18">
        <f t="shared" si="83"/>
        <v>3</v>
      </c>
      <c r="AU37" s="19">
        <f t="shared" si="84"/>
        <v>9.75</v>
      </c>
      <c r="AV37" s="22">
        <f t="shared" si="85"/>
        <v>10</v>
      </c>
      <c r="AW37" s="20">
        <f t="shared" si="86"/>
        <v>3</v>
      </c>
      <c r="AX37" s="21">
        <f t="shared" si="87"/>
        <v>10</v>
      </c>
      <c r="AY37" s="6"/>
      <c r="AZ37" s="6"/>
    </row>
    <row r="38" spans="1:52" x14ac:dyDescent="0.25">
      <c r="A38" s="6"/>
      <c r="B38" s="32"/>
      <c r="C38" s="6"/>
      <c r="D38" s="6"/>
      <c r="E38" s="45" t="s">
        <v>95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7"/>
      <c r="Q38" s="48" t="s">
        <v>96</v>
      </c>
      <c r="R38" s="49"/>
      <c r="S38" s="49"/>
      <c r="T38" s="49"/>
      <c r="U38" s="49"/>
      <c r="V38" s="50"/>
      <c r="W38" s="51" t="s">
        <v>97</v>
      </c>
      <c r="X38" s="52"/>
      <c r="Y38" s="52"/>
      <c r="Z38" s="52"/>
      <c r="AA38" s="52"/>
      <c r="AB38" s="53"/>
      <c r="AC38" s="54" t="s">
        <v>98</v>
      </c>
      <c r="AD38" s="55"/>
      <c r="AE38" s="55"/>
      <c r="AF38" s="55"/>
      <c r="AG38" s="55"/>
      <c r="AH38" s="56"/>
      <c r="AI38" s="57" t="s">
        <v>277</v>
      </c>
      <c r="AJ38" s="58"/>
      <c r="AM38" s="29"/>
      <c r="AN38" s="29"/>
      <c r="AO38" s="28">
        <f>SUM(AO34:AO37)</f>
        <v>33.700000000000003</v>
      </c>
      <c r="AP38" s="27"/>
      <c r="AQ38" s="27"/>
      <c r="AR38" s="26">
        <f>SUM(AR34:AR37)</f>
        <v>34.6</v>
      </c>
      <c r="AS38" s="25"/>
      <c r="AT38" s="25"/>
      <c r="AU38" s="24">
        <f>SUM(AU34:AU37)</f>
        <v>31.7</v>
      </c>
      <c r="AV38" s="23"/>
      <c r="AW38" s="23"/>
      <c r="AX38" s="22">
        <f>SUM(AX34:AX37)</f>
        <v>32.25</v>
      </c>
      <c r="AY38" s="13">
        <f>SUM(AO38:AX38)</f>
        <v>132.25</v>
      </c>
      <c r="AZ38" s="3">
        <f>_xlfn.RANK.EQ(AY38,(AY$11:AY$59),0)</f>
        <v>2</v>
      </c>
    </row>
    <row r="39" spans="1:52" x14ac:dyDescent="0.25">
      <c r="A39" s="6"/>
      <c r="B39" s="32" t="s">
        <v>291</v>
      </c>
      <c r="C39" s="6"/>
      <c r="D39" s="6"/>
      <c r="E39" s="3" t="s">
        <v>270</v>
      </c>
      <c r="F39" s="3" t="s">
        <v>271</v>
      </c>
      <c r="G39" s="3" t="s">
        <v>247</v>
      </c>
      <c r="H39" s="3" t="s">
        <v>272</v>
      </c>
      <c r="I39" s="14" t="s">
        <v>275</v>
      </c>
      <c r="J39" s="3" t="s">
        <v>270</v>
      </c>
      <c r="K39" s="3" t="s">
        <v>271</v>
      </c>
      <c r="L39" s="3" t="s">
        <v>247</v>
      </c>
      <c r="M39" s="3" t="s">
        <v>272</v>
      </c>
      <c r="N39" s="14" t="s">
        <v>276</v>
      </c>
      <c r="O39" s="14" t="s">
        <v>95</v>
      </c>
      <c r="P39" s="14" t="s">
        <v>267</v>
      </c>
      <c r="Q39" s="3" t="s">
        <v>270</v>
      </c>
      <c r="R39" s="3" t="s">
        <v>271</v>
      </c>
      <c r="S39" s="3" t="s">
        <v>247</v>
      </c>
      <c r="T39" s="3" t="s">
        <v>272</v>
      </c>
      <c r="U39" s="16" t="s">
        <v>96</v>
      </c>
      <c r="V39" s="16" t="s">
        <v>267</v>
      </c>
      <c r="W39" s="3" t="s">
        <v>270</v>
      </c>
      <c r="X39" s="3" t="s">
        <v>271</v>
      </c>
      <c r="Y39" s="3" t="s">
        <v>247</v>
      </c>
      <c r="Z39" s="3" t="s">
        <v>272</v>
      </c>
      <c r="AA39" s="18" t="s">
        <v>97</v>
      </c>
      <c r="AB39" s="18" t="s">
        <v>267</v>
      </c>
      <c r="AC39" s="3" t="s">
        <v>270</v>
      </c>
      <c r="AD39" s="3" t="s">
        <v>271</v>
      </c>
      <c r="AE39" s="3" t="s">
        <v>247</v>
      </c>
      <c r="AF39" s="3" t="s">
        <v>272</v>
      </c>
      <c r="AG39" s="20" t="s">
        <v>273</v>
      </c>
      <c r="AH39" s="20" t="s">
        <v>267</v>
      </c>
      <c r="AI39" s="3" t="s">
        <v>274</v>
      </c>
      <c r="AJ39" s="3" t="s">
        <v>267</v>
      </c>
      <c r="AM39" s="92" t="s">
        <v>291</v>
      </c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</row>
    <row r="40" spans="1:52" x14ac:dyDescent="0.25">
      <c r="A40" s="6">
        <v>326</v>
      </c>
      <c r="B40" s="41" t="s">
        <v>212</v>
      </c>
      <c r="C40" s="6" t="s">
        <v>57</v>
      </c>
      <c r="D40" s="6" t="s">
        <v>18</v>
      </c>
      <c r="E40" s="12">
        <v>0</v>
      </c>
      <c r="F40" s="12">
        <v>0</v>
      </c>
      <c r="G40" s="12">
        <v>0</v>
      </c>
      <c r="H40" s="12">
        <v>0</v>
      </c>
      <c r="I40" s="15">
        <v>0</v>
      </c>
      <c r="J40" s="12">
        <v>0</v>
      </c>
      <c r="K40" s="12">
        <v>0</v>
      </c>
      <c r="L40" s="12">
        <v>0</v>
      </c>
      <c r="M40" s="12">
        <v>0</v>
      </c>
      <c r="N40" s="15">
        <f t="shared" ref="N40:N44" si="89">J40+10-((K40+L40)/2)-M40</f>
        <v>10</v>
      </c>
      <c r="O40" s="15">
        <v>0</v>
      </c>
      <c r="P40" s="3"/>
      <c r="Q40" s="12">
        <v>0</v>
      </c>
      <c r="R40" s="12">
        <v>0</v>
      </c>
      <c r="S40" s="12">
        <v>0</v>
      </c>
      <c r="T40" s="12">
        <v>0</v>
      </c>
      <c r="U40" s="17">
        <v>0</v>
      </c>
      <c r="V40" s="3"/>
      <c r="W40" s="12">
        <v>0</v>
      </c>
      <c r="X40" s="12">
        <v>0</v>
      </c>
      <c r="Y40" s="12">
        <v>0</v>
      </c>
      <c r="Z40" s="12">
        <v>0</v>
      </c>
      <c r="AA40" s="19">
        <v>0</v>
      </c>
      <c r="AB40" s="3"/>
      <c r="AC40" s="12">
        <v>0</v>
      </c>
      <c r="AD40" s="12">
        <v>0</v>
      </c>
      <c r="AE40" s="12">
        <v>0</v>
      </c>
      <c r="AF40" s="12">
        <v>0</v>
      </c>
      <c r="AG40" s="21">
        <v>0</v>
      </c>
      <c r="AH40" s="3"/>
      <c r="AI40" s="13">
        <f>O40+U40+AA40+AG40</f>
        <v>0</v>
      </c>
      <c r="AJ40" s="3"/>
      <c r="AM40" s="28">
        <f t="shared" ref="AM40:AM44" si="90">O40</f>
        <v>0</v>
      </c>
      <c r="AN40" s="14">
        <f>_xlfn.RANK.EQ(AM40,(AM$40:AM$44),0)</f>
        <v>5</v>
      </c>
      <c r="AO40" s="15">
        <f t="shared" ref="AO40:AO44" si="91">IF(AN40&lt;4,AM40,0)</f>
        <v>0</v>
      </c>
      <c r="AP40" s="17">
        <f t="shared" ref="AP40:AP44" si="92">U40</f>
        <v>0</v>
      </c>
      <c r="AQ40" s="16">
        <f t="shared" ref="AQ40:AQ44" si="93">_xlfn.RANK.EQ(AP40,(AP$40:AP$44),0)</f>
        <v>5</v>
      </c>
      <c r="AR40" s="17">
        <f t="shared" ref="AR40:AR44" si="94">IF(AQ40&lt;4,AP40,0)</f>
        <v>0</v>
      </c>
      <c r="AS40" s="24">
        <f t="shared" ref="AS40:AS44" si="95">AA40</f>
        <v>0</v>
      </c>
      <c r="AT40" s="18">
        <f t="shared" ref="AT40:AT44" si="96">_xlfn.RANK.EQ(AS40,(AS$40:AS$44),0)</f>
        <v>5</v>
      </c>
      <c r="AU40" s="19">
        <f t="shared" ref="AU40:AU44" si="97">IF(AT40&lt;4,AS40,0)</f>
        <v>0</v>
      </c>
      <c r="AV40" s="22">
        <f t="shared" ref="AV40:AV44" si="98">AG40</f>
        <v>0</v>
      </c>
      <c r="AW40" s="20">
        <f t="shared" ref="AW40:AW44" si="99">_xlfn.RANK.EQ(AV40,(AV$40:AV$44),0)</f>
        <v>5</v>
      </c>
      <c r="AX40" s="21">
        <f t="shared" ref="AX40:AX44" si="100">IF(AW40&lt;4,AV40,0)</f>
        <v>0</v>
      </c>
      <c r="AY40" s="6"/>
      <c r="AZ40" s="6"/>
    </row>
    <row r="41" spans="1:52" x14ac:dyDescent="0.25">
      <c r="A41" s="6">
        <v>328</v>
      </c>
      <c r="B41" s="41" t="s">
        <v>238</v>
      </c>
      <c r="C41" s="6" t="s">
        <v>57</v>
      </c>
      <c r="D41" s="6" t="s">
        <v>18</v>
      </c>
      <c r="E41" s="12">
        <v>1.6</v>
      </c>
      <c r="F41" s="12">
        <v>2</v>
      </c>
      <c r="G41" s="12">
        <v>1.7</v>
      </c>
      <c r="H41" s="12">
        <v>0</v>
      </c>
      <c r="I41" s="15">
        <f>E41+10-((F41+G41)/2)-H41</f>
        <v>9.75</v>
      </c>
      <c r="J41" s="12">
        <v>0</v>
      </c>
      <c r="K41" s="12">
        <v>0</v>
      </c>
      <c r="L41" s="12">
        <v>0</v>
      </c>
      <c r="M41" s="12">
        <v>0</v>
      </c>
      <c r="N41" s="15">
        <f t="shared" si="89"/>
        <v>10</v>
      </c>
      <c r="O41" s="15">
        <f>IF(I41&gt;N41,I41,N41)</f>
        <v>10</v>
      </c>
      <c r="P41" s="3"/>
      <c r="Q41" s="12">
        <v>2.2999999999999998</v>
      </c>
      <c r="R41" s="12">
        <v>2.2000000000000002</v>
      </c>
      <c r="S41" s="12">
        <v>2.1</v>
      </c>
      <c r="T41" s="12">
        <v>0</v>
      </c>
      <c r="U41" s="17">
        <f t="shared" ref="U40:U44" si="101">Q41+10-((R41+S41)/2)-T41</f>
        <v>10.15</v>
      </c>
      <c r="V41" s="3"/>
      <c r="W41" s="12">
        <v>1.6</v>
      </c>
      <c r="X41" s="12">
        <v>4.4000000000000004</v>
      </c>
      <c r="Y41" s="12">
        <v>4.2</v>
      </c>
      <c r="Z41" s="12">
        <v>0</v>
      </c>
      <c r="AA41" s="19">
        <f t="shared" ref="AA40:AA44" si="102">W41+10-((X41+Y41)/2)-Z41</f>
        <v>7.2999999999999989</v>
      </c>
      <c r="AB41" s="3"/>
      <c r="AC41" s="12">
        <v>2.7</v>
      </c>
      <c r="AD41" s="12">
        <v>3.9</v>
      </c>
      <c r="AE41" s="12">
        <v>4.2</v>
      </c>
      <c r="AF41" s="12">
        <v>0</v>
      </c>
      <c r="AG41" s="21">
        <f t="shared" ref="AG40:AG44" si="103">AC41+10-((AD41+AE41)/2)-AF41</f>
        <v>8.6499999999999986</v>
      </c>
      <c r="AH41" s="3"/>
      <c r="AI41" s="13">
        <f>O41+U41+AA41+AG41</f>
        <v>36.099999999999994</v>
      </c>
      <c r="AJ41" s="3"/>
      <c r="AM41" s="28">
        <f t="shared" si="90"/>
        <v>10</v>
      </c>
      <c r="AN41" s="14">
        <f t="shared" ref="AN41:AN44" si="104">_xlfn.RANK.EQ(AM41,(AM$40:AM$44),0)</f>
        <v>4</v>
      </c>
      <c r="AO41" s="15">
        <f t="shared" si="91"/>
        <v>0</v>
      </c>
      <c r="AP41" s="17">
        <f t="shared" si="92"/>
        <v>10.15</v>
      </c>
      <c r="AQ41" s="16">
        <f t="shared" si="93"/>
        <v>3</v>
      </c>
      <c r="AR41" s="17">
        <f t="shared" si="94"/>
        <v>10.15</v>
      </c>
      <c r="AS41" s="24">
        <f t="shared" si="95"/>
        <v>7.2999999999999989</v>
      </c>
      <c r="AT41" s="18">
        <f t="shared" si="96"/>
        <v>4</v>
      </c>
      <c r="AU41" s="19">
        <f t="shared" si="97"/>
        <v>0</v>
      </c>
      <c r="AV41" s="22">
        <f t="shared" si="98"/>
        <v>8.6499999999999986</v>
      </c>
      <c r="AW41" s="20">
        <f t="shared" si="99"/>
        <v>4</v>
      </c>
      <c r="AX41" s="21">
        <f t="shared" si="100"/>
        <v>0</v>
      </c>
      <c r="AY41" s="6"/>
      <c r="AZ41" s="6"/>
    </row>
    <row r="42" spans="1:52" x14ac:dyDescent="0.25">
      <c r="A42" s="6">
        <v>329</v>
      </c>
      <c r="B42" s="41" t="s">
        <v>213</v>
      </c>
      <c r="C42" s="6" t="s">
        <v>57</v>
      </c>
      <c r="D42" s="6" t="s">
        <v>18</v>
      </c>
      <c r="E42" s="12">
        <v>1.6</v>
      </c>
      <c r="F42" s="12">
        <v>1.4</v>
      </c>
      <c r="G42" s="12">
        <v>1.7</v>
      </c>
      <c r="H42" s="12">
        <v>0</v>
      </c>
      <c r="I42" s="15">
        <f>E42+10-((F42+G42)/2)-H42</f>
        <v>10.050000000000001</v>
      </c>
      <c r="J42" s="12">
        <v>0</v>
      </c>
      <c r="K42" s="12">
        <v>0</v>
      </c>
      <c r="L42" s="12">
        <v>0</v>
      </c>
      <c r="M42" s="12">
        <v>0</v>
      </c>
      <c r="N42" s="15">
        <f t="shared" si="89"/>
        <v>10</v>
      </c>
      <c r="O42" s="15">
        <f>IF(I42&gt;N42,I42,N42)</f>
        <v>10.050000000000001</v>
      </c>
      <c r="P42" s="3"/>
      <c r="Q42" s="12">
        <v>2.9</v>
      </c>
      <c r="R42" s="12">
        <v>2.8</v>
      </c>
      <c r="S42" s="12">
        <v>2.2999999999999998</v>
      </c>
      <c r="T42" s="12">
        <v>0</v>
      </c>
      <c r="U42" s="17">
        <f t="shared" si="101"/>
        <v>10.350000000000001</v>
      </c>
      <c r="V42" s="3"/>
      <c r="W42" s="12">
        <v>1.3</v>
      </c>
      <c r="X42" s="12">
        <v>3.4</v>
      </c>
      <c r="Y42" s="12">
        <v>3.2</v>
      </c>
      <c r="Z42" s="12">
        <v>0</v>
      </c>
      <c r="AA42" s="19">
        <f t="shared" si="102"/>
        <v>8</v>
      </c>
      <c r="AB42" s="3"/>
      <c r="AC42" s="12">
        <v>2.9</v>
      </c>
      <c r="AD42" s="12">
        <v>2.5</v>
      </c>
      <c r="AE42" s="12">
        <v>2.8</v>
      </c>
      <c r="AF42" s="12">
        <v>0</v>
      </c>
      <c r="AG42" s="21">
        <f t="shared" si="103"/>
        <v>10.25</v>
      </c>
      <c r="AH42" s="3"/>
      <c r="AI42" s="13">
        <f>O42+U42+AA42+AG42</f>
        <v>38.650000000000006</v>
      </c>
      <c r="AJ42" s="3"/>
      <c r="AM42" s="28">
        <f t="shared" si="90"/>
        <v>10.050000000000001</v>
      </c>
      <c r="AN42" s="14">
        <f t="shared" si="104"/>
        <v>3</v>
      </c>
      <c r="AO42" s="15">
        <f t="shared" si="91"/>
        <v>10.050000000000001</v>
      </c>
      <c r="AP42" s="17">
        <f t="shared" si="92"/>
        <v>10.350000000000001</v>
      </c>
      <c r="AQ42" s="16">
        <f t="shared" si="93"/>
        <v>2</v>
      </c>
      <c r="AR42" s="17">
        <f t="shared" si="94"/>
        <v>10.350000000000001</v>
      </c>
      <c r="AS42" s="24">
        <f t="shared" si="95"/>
        <v>8</v>
      </c>
      <c r="AT42" s="18">
        <f t="shared" si="96"/>
        <v>3</v>
      </c>
      <c r="AU42" s="19">
        <f t="shared" si="97"/>
        <v>8</v>
      </c>
      <c r="AV42" s="22">
        <f t="shared" si="98"/>
        <v>10.25</v>
      </c>
      <c r="AW42" s="20">
        <f t="shared" si="99"/>
        <v>1</v>
      </c>
      <c r="AX42" s="21">
        <f t="shared" si="100"/>
        <v>10.25</v>
      </c>
      <c r="AY42" s="6"/>
      <c r="AZ42" s="6"/>
    </row>
    <row r="43" spans="1:52" x14ac:dyDescent="0.25">
      <c r="A43" s="6">
        <v>330</v>
      </c>
      <c r="B43" s="41" t="s">
        <v>214</v>
      </c>
      <c r="C43" s="6" t="s">
        <v>57</v>
      </c>
      <c r="D43" s="6" t="s">
        <v>18</v>
      </c>
      <c r="E43" s="12">
        <v>2.4</v>
      </c>
      <c r="F43" s="12">
        <v>1.7</v>
      </c>
      <c r="G43" s="12">
        <v>1.6</v>
      </c>
      <c r="H43" s="12">
        <v>0</v>
      </c>
      <c r="I43" s="15">
        <f>E43+10-((F43+G43)/2)-H43</f>
        <v>10.75</v>
      </c>
      <c r="J43" s="12">
        <v>0</v>
      </c>
      <c r="K43" s="12">
        <v>0</v>
      </c>
      <c r="L43" s="12">
        <v>0</v>
      </c>
      <c r="M43" s="12">
        <v>0</v>
      </c>
      <c r="N43" s="15">
        <f t="shared" si="89"/>
        <v>10</v>
      </c>
      <c r="O43" s="15">
        <f>IF(I43&gt;N43,I43,N43)</f>
        <v>10.75</v>
      </c>
      <c r="P43" s="3"/>
      <c r="Q43" s="12">
        <v>2.2999999999999998</v>
      </c>
      <c r="R43" s="12">
        <v>3.2</v>
      </c>
      <c r="S43" s="12">
        <v>2.7</v>
      </c>
      <c r="T43" s="12">
        <v>0</v>
      </c>
      <c r="U43" s="17">
        <f t="shared" si="101"/>
        <v>9.3500000000000014</v>
      </c>
      <c r="V43" s="3"/>
      <c r="W43" s="12">
        <v>1.7</v>
      </c>
      <c r="X43" s="12">
        <v>2.2000000000000002</v>
      </c>
      <c r="Y43" s="12">
        <v>2.6</v>
      </c>
      <c r="Z43" s="12">
        <v>0</v>
      </c>
      <c r="AA43" s="19">
        <f t="shared" si="102"/>
        <v>9.2999999999999989</v>
      </c>
      <c r="AB43" s="3"/>
      <c r="AC43" s="12">
        <v>2.7</v>
      </c>
      <c r="AD43" s="12">
        <v>2.9</v>
      </c>
      <c r="AE43" s="12">
        <v>2.9</v>
      </c>
      <c r="AF43" s="12">
        <v>0</v>
      </c>
      <c r="AG43" s="21">
        <f t="shared" si="103"/>
        <v>9.7999999999999989</v>
      </c>
      <c r="AH43" s="3"/>
      <c r="AI43" s="13">
        <f>O43+U43+AA43+AG43</f>
        <v>39.199999999999996</v>
      </c>
      <c r="AJ43" s="3"/>
      <c r="AM43" s="28">
        <f t="shared" si="90"/>
        <v>10.75</v>
      </c>
      <c r="AN43" s="14">
        <f t="shared" si="104"/>
        <v>2</v>
      </c>
      <c r="AO43" s="15">
        <f t="shared" si="91"/>
        <v>10.75</v>
      </c>
      <c r="AP43" s="17">
        <f t="shared" si="92"/>
        <v>9.3500000000000014</v>
      </c>
      <c r="AQ43" s="16">
        <f t="shared" si="93"/>
        <v>4</v>
      </c>
      <c r="AR43" s="17">
        <f t="shared" si="94"/>
        <v>0</v>
      </c>
      <c r="AS43" s="24">
        <f t="shared" si="95"/>
        <v>9.2999999999999989</v>
      </c>
      <c r="AT43" s="18">
        <f t="shared" si="96"/>
        <v>2</v>
      </c>
      <c r="AU43" s="19">
        <f t="shared" si="97"/>
        <v>9.2999999999999989</v>
      </c>
      <c r="AV43" s="22">
        <f t="shared" si="98"/>
        <v>9.7999999999999989</v>
      </c>
      <c r="AW43" s="20">
        <f t="shared" si="99"/>
        <v>3</v>
      </c>
      <c r="AX43" s="21">
        <f t="shared" si="100"/>
        <v>9.7999999999999989</v>
      </c>
      <c r="AY43" s="6"/>
      <c r="AZ43" s="6"/>
    </row>
    <row r="44" spans="1:52" x14ac:dyDescent="0.25">
      <c r="A44" s="6">
        <v>331</v>
      </c>
      <c r="B44" s="41" t="s">
        <v>215</v>
      </c>
      <c r="C44" s="6" t="s">
        <v>57</v>
      </c>
      <c r="D44" s="6" t="s">
        <v>18</v>
      </c>
      <c r="E44" s="12">
        <v>2.4</v>
      </c>
      <c r="F44" s="12">
        <v>1.3</v>
      </c>
      <c r="G44" s="12">
        <v>1.4</v>
      </c>
      <c r="H44" s="12">
        <v>0</v>
      </c>
      <c r="I44" s="15">
        <f>E44+10-((F44+G44)/2)-H44</f>
        <v>11.05</v>
      </c>
      <c r="J44" s="12">
        <v>0</v>
      </c>
      <c r="K44" s="12">
        <v>0</v>
      </c>
      <c r="L44" s="12">
        <v>0</v>
      </c>
      <c r="M44" s="12">
        <v>0</v>
      </c>
      <c r="N44" s="15">
        <f t="shared" si="89"/>
        <v>10</v>
      </c>
      <c r="O44" s="15">
        <f>IF(I44&gt;N44,I44,N44)</f>
        <v>11.05</v>
      </c>
      <c r="P44" s="3"/>
      <c r="Q44" s="12">
        <v>2.8</v>
      </c>
      <c r="R44" s="12">
        <v>2.4</v>
      </c>
      <c r="S44" s="12">
        <v>2</v>
      </c>
      <c r="T44" s="12">
        <v>0</v>
      </c>
      <c r="U44" s="17">
        <f t="shared" si="101"/>
        <v>10.600000000000001</v>
      </c>
      <c r="V44" s="3"/>
      <c r="W44" s="12">
        <v>2.4</v>
      </c>
      <c r="X44" s="12">
        <v>3</v>
      </c>
      <c r="Y44" s="12">
        <v>3</v>
      </c>
      <c r="Z44" s="12">
        <v>0</v>
      </c>
      <c r="AA44" s="19">
        <f t="shared" si="102"/>
        <v>9.4</v>
      </c>
      <c r="AB44" s="3"/>
      <c r="AC44" s="12">
        <v>0</v>
      </c>
      <c r="AD44" s="12">
        <v>0</v>
      </c>
      <c r="AE44" s="12">
        <v>0</v>
      </c>
      <c r="AF44" s="12">
        <v>0</v>
      </c>
      <c r="AG44" s="21">
        <f t="shared" si="103"/>
        <v>10</v>
      </c>
      <c r="AH44" s="3"/>
      <c r="AI44" s="13">
        <f>O44+U44+AA44+AG44</f>
        <v>41.050000000000004</v>
      </c>
      <c r="AJ44" s="3"/>
      <c r="AM44" s="28">
        <f t="shared" si="90"/>
        <v>11.05</v>
      </c>
      <c r="AN44" s="14">
        <f t="shared" si="104"/>
        <v>1</v>
      </c>
      <c r="AO44" s="15">
        <f t="shared" si="91"/>
        <v>11.05</v>
      </c>
      <c r="AP44" s="17">
        <f t="shared" si="92"/>
        <v>10.600000000000001</v>
      </c>
      <c r="AQ44" s="16">
        <f t="shared" si="93"/>
        <v>1</v>
      </c>
      <c r="AR44" s="17">
        <f t="shared" si="94"/>
        <v>10.600000000000001</v>
      </c>
      <c r="AS44" s="24">
        <f t="shared" si="95"/>
        <v>9.4</v>
      </c>
      <c r="AT44" s="18">
        <f t="shared" si="96"/>
        <v>1</v>
      </c>
      <c r="AU44" s="19">
        <f t="shared" si="97"/>
        <v>9.4</v>
      </c>
      <c r="AV44" s="22">
        <f t="shared" si="98"/>
        <v>10</v>
      </c>
      <c r="AW44" s="20">
        <f t="shared" si="99"/>
        <v>2</v>
      </c>
      <c r="AX44" s="21">
        <f t="shared" si="100"/>
        <v>10</v>
      </c>
      <c r="AY44" s="6"/>
      <c r="AZ44" s="6"/>
    </row>
    <row r="45" spans="1:52" x14ac:dyDescent="0.25">
      <c r="A45" s="6"/>
      <c r="B45" s="33"/>
      <c r="C45" s="6"/>
      <c r="D45" s="6"/>
      <c r="E45" s="45" t="s">
        <v>95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7"/>
      <c r="Q45" s="48" t="s">
        <v>96</v>
      </c>
      <c r="R45" s="49"/>
      <c r="S45" s="49"/>
      <c r="T45" s="49"/>
      <c r="U45" s="49"/>
      <c r="V45" s="50"/>
      <c r="W45" s="51" t="s">
        <v>97</v>
      </c>
      <c r="X45" s="52"/>
      <c r="Y45" s="52"/>
      <c r="Z45" s="52"/>
      <c r="AA45" s="52"/>
      <c r="AB45" s="53"/>
      <c r="AC45" s="54" t="s">
        <v>98</v>
      </c>
      <c r="AD45" s="55"/>
      <c r="AE45" s="55"/>
      <c r="AF45" s="55"/>
      <c r="AG45" s="55"/>
      <c r="AH45" s="56"/>
      <c r="AI45" s="57" t="s">
        <v>277</v>
      </c>
      <c r="AJ45" s="58"/>
      <c r="AM45" s="29"/>
      <c r="AN45" s="29"/>
      <c r="AO45" s="28">
        <f>SUM(AO40:AO44)</f>
        <v>31.85</v>
      </c>
      <c r="AP45" s="27"/>
      <c r="AQ45" s="27"/>
      <c r="AR45" s="26">
        <f>SUM(AR40:AR44)</f>
        <v>31.1</v>
      </c>
      <c r="AS45" s="25"/>
      <c r="AT45" s="25"/>
      <c r="AU45" s="24">
        <f>SUM(AU40:AU44)</f>
        <v>26.699999999999996</v>
      </c>
      <c r="AV45" s="23"/>
      <c r="AW45" s="23"/>
      <c r="AX45" s="22">
        <f>SUM(AX40:AX44)</f>
        <v>30.049999999999997</v>
      </c>
      <c r="AY45" s="13">
        <f>SUM(AO45:AX45)</f>
        <v>119.7</v>
      </c>
      <c r="AZ45" s="3">
        <f>_xlfn.RANK.EQ(AY45,(AY$11:AY$59),0)</f>
        <v>8</v>
      </c>
    </row>
    <row r="46" spans="1:52" x14ac:dyDescent="0.25">
      <c r="A46" s="6"/>
      <c r="B46" s="32" t="s">
        <v>321</v>
      </c>
      <c r="C46" s="6"/>
      <c r="D46" s="6"/>
      <c r="E46" s="3" t="s">
        <v>270</v>
      </c>
      <c r="F46" s="3" t="s">
        <v>271</v>
      </c>
      <c r="G46" s="3" t="s">
        <v>247</v>
      </c>
      <c r="H46" s="3" t="s">
        <v>272</v>
      </c>
      <c r="I46" s="14" t="s">
        <v>275</v>
      </c>
      <c r="J46" s="3" t="s">
        <v>270</v>
      </c>
      <c r="K46" s="3" t="s">
        <v>271</v>
      </c>
      <c r="L46" s="3" t="s">
        <v>247</v>
      </c>
      <c r="M46" s="3" t="s">
        <v>272</v>
      </c>
      <c r="N46" s="14" t="s">
        <v>276</v>
      </c>
      <c r="O46" s="14" t="s">
        <v>95</v>
      </c>
      <c r="P46" s="14" t="s">
        <v>267</v>
      </c>
      <c r="Q46" s="3" t="s">
        <v>270</v>
      </c>
      <c r="R46" s="3" t="s">
        <v>271</v>
      </c>
      <c r="S46" s="3" t="s">
        <v>247</v>
      </c>
      <c r="T46" s="3" t="s">
        <v>272</v>
      </c>
      <c r="U46" s="16" t="s">
        <v>96</v>
      </c>
      <c r="V46" s="16" t="s">
        <v>267</v>
      </c>
      <c r="W46" s="3" t="s">
        <v>270</v>
      </c>
      <c r="X46" s="3" t="s">
        <v>271</v>
      </c>
      <c r="Y46" s="3" t="s">
        <v>247</v>
      </c>
      <c r="Z46" s="3" t="s">
        <v>272</v>
      </c>
      <c r="AA46" s="18" t="s">
        <v>97</v>
      </c>
      <c r="AB46" s="18" t="s">
        <v>267</v>
      </c>
      <c r="AC46" s="3" t="s">
        <v>270</v>
      </c>
      <c r="AD46" s="3" t="s">
        <v>271</v>
      </c>
      <c r="AE46" s="3" t="s">
        <v>247</v>
      </c>
      <c r="AF46" s="3" t="s">
        <v>272</v>
      </c>
      <c r="AG46" s="20" t="s">
        <v>273</v>
      </c>
      <c r="AH46" s="20" t="s">
        <v>267</v>
      </c>
      <c r="AI46" s="3" t="s">
        <v>274</v>
      </c>
      <c r="AJ46" s="3" t="s">
        <v>267</v>
      </c>
      <c r="AM46" s="92" t="s">
        <v>321</v>
      </c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</row>
    <row r="47" spans="1:52" x14ac:dyDescent="0.25">
      <c r="A47" s="6">
        <v>332</v>
      </c>
      <c r="B47" s="41" t="s">
        <v>216</v>
      </c>
      <c r="C47" s="6" t="s">
        <v>47</v>
      </c>
      <c r="D47" s="6" t="s">
        <v>18</v>
      </c>
      <c r="E47" s="12">
        <v>1.6</v>
      </c>
      <c r="F47" s="12">
        <v>0.9</v>
      </c>
      <c r="G47" s="12">
        <v>1.1000000000000001</v>
      </c>
      <c r="H47" s="12">
        <v>0</v>
      </c>
      <c r="I47" s="15">
        <f>E47+10-((F47+G47)/2)-H47</f>
        <v>10.6</v>
      </c>
      <c r="J47" s="12">
        <v>0</v>
      </c>
      <c r="K47" s="12">
        <v>0</v>
      </c>
      <c r="L47" s="12">
        <v>0</v>
      </c>
      <c r="M47" s="12">
        <v>0</v>
      </c>
      <c r="N47" s="15">
        <f t="shared" ref="N47:N51" si="105">J47+10-((K47+L47)/2)-M47</f>
        <v>10</v>
      </c>
      <c r="O47" s="15">
        <f>IF(I47&gt;N47,I47,N47)</f>
        <v>10.6</v>
      </c>
      <c r="P47" s="3"/>
      <c r="Q47" s="12">
        <v>2.9</v>
      </c>
      <c r="R47" s="12">
        <v>3.1</v>
      </c>
      <c r="S47" s="12">
        <v>2.6</v>
      </c>
      <c r="T47" s="12">
        <v>0</v>
      </c>
      <c r="U47" s="17">
        <f t="shared" ref="U47:U51" si="106">Q47+10-((R47+S47)/2)-T47</f>
        <v>10.050000000000001</v>
      </c>
      <c r="V47" s="3"/>
      <c r="W47" s="12">
        <v>2.5</v>
      </c>
      <c r="X47" s="12">
        <v>4.5999999999999996</v>
      </c>
      <c r="Y47" s="12">
        <v>4.8</v>
      </c>
      <c r="Z47" s="12">
        <v>0</v>
      </c>
      <c r="AA47" s="19">
        <f t="shared" ref="AA47:AA51" si="107">W47+10-((X47+Y47)/2)-Z47</f>
        <v>7.8000000000000007</v>
      </c>
      <c r="AB47" s="3"/>
      <c r="AC47" s="12">
        <v>2.8</v>
      </c>
      <c r="AD47" s="12">
        <v>2.4</v>
      </c>
      <c r="AE47" s="12">
        <v>2.6</v>
      </c>
      <c r="AF47" s="12">
        <v>0</v>
      </c>
      <c r="AG47" s="21">
        <f t="shared" ref="AG47:AG51" si="108">AC47+10-((AD47+AE47)/2)-AF47</f>
        <v>10.3</v>
      </c>
      <c r="AH47" s="3"/>
      <c r="AI47" s="13">
        <f>O47+U47+AA47+AG47</f>
        <v>38.75</v>
      </c>
      <c r="AJ47" s="3"/>
      <c r="AM47" s="28">
        <f t="shared" ref="AM47:AM51" si="109">O47</f>
        <v>10.6</v>
      </c>
      <c r="AN47" s="14">
        <f>_xlfn.RANK.EQ(AM47,(AM$47:AM$51),0)</f>
        <v>4</v>
      </c>
      <c r="AO47" s="15">
        <f t="shared" ref="AO47:AO51" si="110">IF(AN47&lt;4,AM47,0)</f>
        <v>0</v>
      </c>
      <c r="AP47" s="17">
        <f t="shared" ref="AP47:AP51" si="111">U47</f>
        <v>10.050000000000001</v>
      </c>
      <c r="AQ47" s="16">
        <f t="shared" ref="AQ47:AQ51" si="112">_xlfn.RANK.EQ(AP47,(AP$47:AP$51),0)</f>
        <v>3</v>
      </c>
      <c r="AR47" s="17">
        <f t="shared" ref="AR47:AR51" si="113">IF(AQ47&lt;4,AP47,0)</f>
        <v>10.050000000000001</v>
      </c>
      <c r="AS47" s="24">
        <f t="shared" ref="AS47:AS51" si="114">AA47</f>
        <v>7.8000000000000007</v>
      </c>
      <c r="AT47" s="18">
        <f t="shared" ref="AT47:AT51" si="115">_xlfn.RANK.EQ(AS47,(AS$47:AS$51),0)</f>
        <v>2</v>
      </c>
      <c r="AU47" s="19">
        <f t="shared" ref="AU47:AU51" si="116">IF(AT47&lt;4,AS47,0)</f>
        <v>7.8000000000000007</v>
      </c>
      <c r="AV47" s="22">
        <f t="shared" ref="AV47:AV51" si="117">AG47</f>
        <v>10.3</v>
      </c>
      <c r="AW47" s="20">
        <f t="shared" ref="AW47:AW51" si="118">_xlfn.RANK.EQ(AV47,(AV$47:AV$51),0)</f>
        <v>3</v>
      </c>
      <c r="AX47" s="21">
        <f t="shared" ref="AX47:AX51" si="119">IF(AW47&lt;4,AV47,0)</f>
        <v>10.3</v>
      </c>
      <c r="AY47" s="6"/>
      <c r="AZ47" s="6"/>
    </row>
    <row r="48" spans="1:52" x14ac:dyDescent="0.25">
      <c r="A48" s="6">
        <v>333</v>
      </c>
      <c r="B48" s="41" t="s">
        <v>217</v>
      </c>
      <c r="C48" s="6" t="s">
        <v>47</v>
      </c>
      <c r="D48" s="6" t="s">
        <v>18</v>
      </c>
      <c r="E48" s="12">
        <v>1.6</v>
      </c>
      <c r="F48" s="12">
        <v>1.1000000000000001</v>
      </c>
      <c r="G48" s="12">
        <v>1.4</v>
      </c>
      <c r="H48" s="12">
        <v>0</v>
      </c>
      <c r="I48" s="15">
        <f>E48+10-((F48+G48)/2)-H48</f>
        <v>10.35</v>
      </c>
      <c r="J48" s="12">
        <v>0</v>
      </c>
      <c r="K48" s="12">
        <v>0</v>
      </c>
      <c r="L48" s="12">
        <v>0</v>
      </c>
      <c r="M48" s="12">
        <v>0</v>
      </c>
      <c r="N48" s="15">
        <f t="shared" si="105"/>
        <v>10</v>
      </c>
      <c r="O48" s="15">
        <f>IF(I48&gt;N48,I48,N48)</f>
        <v>10.35</v>
      </c>
      <c r="P48" s="3"/>
      <c r="Q48" s="12">
        <v>2.9</v>
      </c>
      <c r="R48" s="12">
        <v>3.8</v>
      </c>
      <c r="S48" s="12">
        <v>3</v>
      </c>
      <c r="T48" s="12">
        <v>0</v>
      </c>
      <c r="U48" s="17">
        <f t="shared" si="106"/>
        <v>9.5</v>
      </c>
      <c r="V48" s="3"/>
      <c r="W48" s="12">
        <v>1.6</v>
      </c>
      <c r="X48" s="12">
        <v>4.7</v>
      </c>
      <c r="Y48" s="12">
        <v>4.5999999999999996</v>
      </c>
      <c r="Z48" s="12">
        <v>0</v>
      </c>
      <c r="AA48" s="19">
        <f t="shared" si="107"/>
        <v>6.9499999999999993</v>
      </c>
      <c r="AB48" s="3"/>
      <c r="AC48" s="12">
        <v>2.9</v>
      </c>
      <c r="AD48" s="12">
        <v>2.7</v>
      </c>
      <c r="AE48" s="12">
        <v>3</v>
      </c>
      <c r="AF48" s="12">
        <v>0</v>
      </c>
      <c r="AG48" s="21">
        <f t="shared" si="108"/>
        <v>10.050000000000001</v>
      </c>
      <c r="AH48" s="3"/>
      <c r="AI48" s="13">
        <f>O48+U48+AA48+AG48</f>
        <v>36.85</v>
      </c>
      <c r="AJ48" s="3"/>
      <c r="AM48" s="28">
        <f t="shared" si="109"/>
        <v>10.35</v>
      </c>
      <c r="AN48" s="14">
        <f t="shared" ref="AN48:AN51" si="120">_xlfn.RANK.EQ(AM48,(AM$47:AM$51),0)</f>
        <v>5</v>
      </c>
      <c r="AO48" s="15">
        <f t="shared" si="110"/>
        <v>0</v>
      </c>
      <c r="AP48" s="17">
        <f t="shared" si="111"/>
        <v>9.5</v>
      </c>
      <c r="AQ48" s="16">
        <f t="shared" si="112"/>
        <v>4</v>
      </c>
      <c r="AR48" s="17">
        <f t="shared" si="113"/>
        <v>0</v>
      </c>
      <c r="AS48" s="24">
        <f t="shared" si="114"/>
        <v>6.9499999999999993</v>
      </c>
      <c r="AT48" s="18">
        <f t="shared" si="115"/>
        <v>5</v>
      </c>
      <c r="AU48" s="19">
        <f t="shared" si="116"/>
        <v>0</v>
      </c>
      <c r="AV48" s="22">
        <f t="shared" si="117"/>
        <v>10.050000000000001</v>
      </c>
      <c r="AW48" s="20">
        <f t="shared" si="118"/>
        <v>4</v>
      </c>
      <c r="AX48" s="21">
        <f t="shared" si="119"/>
        <v>0</v>
      </c>
      <c r="AY48" s="6"/>
      <c r="AZ48" s="6"/>
    </row>
    <row r="49" spans="1:52" x14ac:dyDescent="0.25">
      <c r="A49" s="6">
        <v>334</v>
      </c>
      <c r="B49" s="41" t="s">
        <v>218</v>
      </c>
      <c r="C49" s="6" t="s">
        <v>47</v>
      </c>
      <c r="D49" s="6" t="s">
        <v>18</v>
      </c>
      <c r="E49" s="12">
        <v>2.4</v>
      </c>
      <c r="F49" s="12">
        <v>1.6</v>
      </c>
      <c r="G49" s="12">
        <v>1.3</v>
      </c>
      <c r="H49" s="12">
        <v>0</v>
      </c>
      <c r="I49" s="15">
        <f>E49+10-((F49+G49)/2)-H49</f>
        <v>10.95</v>
      </c>
      <c r="J49" s="12">
        <v>0</v>
      </c>
      <c r="K49" s="12">
        <v>0</v>
      </c>
      <c r="L49" s="12">
        <v>0</v>
      </c>
      <c r="M49" s="12">
        <v>0</v>
      </c>
      <c r="N49" s="15">
        <f t="shared" si="105"/>
        <v>10</v>
      </c>
      <c r="O49" s="15">
        <f>IF(I49&gt;N49,I49,N49)</f>
        <v>10.95</v>
      </c>
      <c r="P49" s="3"/>
      <c r="Q49" s="12">
        <v>2.8</v>
      </c>
      <c r="R49" s="12">
        <v>2.2999999999999998</v>
      </c>
      <c r="S49" s="12">
        <v>2.2999999999999998</v>
      </c>
      <c r="T49" s="12">
        <v>0</v>
      </c>
      <c r="U49" s="17">
        <f t="shared" si="106"/>
        <v>10.5</v>
      </c>
      <c r="V49" s="3"/>
      <c r="W49" s="12">
        <v>2.8</v>
      </c>
      <c r="X49" s="12">
        <v>6</v>
      </c>
      <c r="Y49" s="12">
        <v>5.6</v>
      </c>
      <c r="Z49" s="12">
        <v>0</v>
      </c>
      <c r="AA49" s="19">
        <f t="shared" si="107"/>
        <v>7.0000000000000009</v>
      </c>
      <c r="AB49" s="3"/>
      <c r="AC49" s="12">
        <v>2.9</v>
      </c>
      <c r="AD49" s="12">
        <v>2</v>
      </c>
      <c r="AE49" s="12">
        <v>2.2999999999999998</v>
      </c>
      <c r="AF49" s="12">
        <v>0</v>
      </c>
      <c r="AG49" s="21">
        <f t="shared" si="108"/>
        <v>10.75</v>
      </c>
      <c r="AH49" s="3"/>
      <c r="AI49" s="13">
        <f>O49+U49+AA49+AG49</f>
        <v>39.200000000000003</v>
      </c>
      <c r="AJ49" s="3"/>
      <c r="AM49" s="28">
        <f t="shared" si="109"/>
        <v>10.95</v>
      </c>
      <c r="AN49" s="14">
        <f t="shared" si="120"/>
        <v>3</v>
      </c>
      <c r="AO49" s="15">
        <f t="shared" si="110"/>
        <v>10.95</v>
      </c>
      <c r="AP49" s="17">
        <f t="shared" si="111"/>
        <v>10.5</v>
      </c>
      <c r="AQ49" s="16">
        <f t="shared" si="112"/>
        <v>2</v>
      </c>
      <c r="AR49" s="17">
        <f t="shared" si="113"/>
        <v>10.5</v>
      </c>
      <c r="AS49" s="24">
        <f t="shared" si="114"/>
        <v>7.0000000000000009</v>
      </c>
      <c r="AT49" s="18">
        <f t="shared" si="115"/>
        <v>4</v>
      </c>
      <c r="AU49" s="19">
        <f t="shared" si="116"/>
        <v>0</v>
      </c>
      <c r="AV49" s="22">
        <f t="shared" si="117"/>
        <v>10.75</v>
      </c>
      <c r="AW49" s="20">
        <f t="shared" si="118"/>
        <v>1</v>
      </c>
      <c r="AX49" s="21">
        <f t="shared" si="119"/>
        <v>10.75</v>
      </c>
      <c r="AY49" s="6"/>
      <c r="AZ49" s="6"/>
    </row>
    <row r="50" spans="1:52" x14ac:dyDescent="0.25">
      <c r="A50" s="6">
        <v>335</v>
      </c>
      <c r="B50" s="41" t="s">
        <v>219</v>
      </c>
      <c r="C50" s="6" t="s">
        <v>47</v>
      </c>
      <c r="D50" s="6" t="s">
        <v>18</v>
      </c>
      <c r="E50" s="12">
        <v>2.4</v>
      </c>
      <c r="F50" s="12">
        <v>1.3</v>
      </c>
      <c r="G50" s="12">
        <v>1.2</v>
      </c>
      <c r="H50" s="12">
        <v>0</v>
      </c>
      <c r="I50" s="15">
        <f>E50+10-((F50+G50)/2)-H50</f>
        <v>11.15</v>
      </c>
      <c r="J50" s="12">
        <v>0</v>
      </c>
      <c r="K50" s="12">
        <v>0</v>
      </c>
      <c r="L50" s="12">
        <v>0</v>
      </c>
      <c r="M50" s="12">
        <v>0</v>
      </c>
      <c r="N50" s="15">
        <f t="shared" si="105"/>
        <v>10</v>
      </c>
      <c r="O50" s="15">
        <f>IF(I50&gt;N50,I50,N50)</f>
        <v>11.15</v>
      </c>
      <c r="P50" s="3"/>
      <c r="Q50" s="12">
        <v>2.9</v>
      </c>
      <c r="R50" s="12">
        <v>4.5</v>
      </c>
      <c r="S50" s="12">
        <v>3.8</v>
      </c>
      <c r="T50" s="12">
        <v>0</v>
      </c>
      <c r="U50" s="17">
        <f t="shared" si="106"/>
        <v>8.75</v>
      </c>
      <c r="V50" s="3"/>
      <c r="W50" s="12">
        <v>1.7</v>
      </c>
      <c r="X50" s="12">
        <v>4.3</v>
      </c>
      <c r="Y50" s="12">
        <v>4.2</v>
      </c>
      <c r="Z50" s="12">
        <v>0</v>
      </c>
      <c r="AA50" s="19">
        <f t="shared" si="107"/>
        <v>7.4499999999999993</v>
      </c>
      <c r="AB50" s="3"/>
      <c r="AC50" s="12">
        <v>2.6</v>
      </c>
      <c r="AD50" s="12">
        <v>2.7</v>
      </c>
      <c r="AE50" s="12">
        <v>2.7</v>
      </c>
      <c r="AF50" s="12">
        <v>0</v>
      </c>
      <c r="AG50" s="21">
        <f t="shared" si="108"/>
        <v>9.8999999999999986</v>
      </c>
      <c r="AH50" s="3"/>
      <c r="AI50" s="13">
        <f>O50+U50+AA50+AG50</f>
        <v>37.25</v>
      </c>
      <c r="AJ50" s="3"/>
      <c r="AM50" s="28">
        <f t="shared" si="109"/>
        <v>11.15</v>
      </c>
      <c r="AN50" s="14">
        <f t="shared" si="120"/>
        <v>1</v>
      </c>
      <c r="AO50" s="15">
        <f t="shared" si="110"/>
        <v>11.15</v>
      </c>
      <c r="AP50" s="17">
        <f t="shared" si="111"/>
        <v>8.75</v>
      </c>
      <c r="AQ50" s="16">
        <f t="shared" si="112"/>
        <v>5</v>
      </c>
      <c r="AR50" s="17">
        <f t="shared" si="113"/>
        <v>0</v>
      </c>
      <c r="AS50" s="24">
        <f t="shared" si="114"/>
        <v>7.4499999999999993</v>
      </c>
      <c r="AT50" s="18">
        <f t="shared" si="115"/>
        <v>3</v>
      </c>
      <c r="AU50" s="19">
        <f t="shared" si="116"/>
        <v>7.4499999999999993</v>
      </c>
      <c r="AV50" s="22">
        <f t="shared" si="117"/>
        <v>9.8999999999999986</v>
      </c>
      <c r="AW50" s="20">
        <f t="shared" si="118"/>
        <v>5</v>
      </c>
      <c r="AX50" s="21">
        <f t="shared" si="119"/>
        <v>0</v>
      </c>
      <c r="AY50" s="6"/>
      <c r="AZ50" s="6"/>
    </row>
    <row r="51" spans="1:52" x14ac:dyDescent="0.25">
      <c r="A51" s="6">
        <v>336</v>
      </c>
      <c r="B51" s="41" t="s">
        <v>220</v>
      </c>
      <c r="C51" s="6" t="s">
        <v>47</v>
      </c>
      <c r="D51" s="6" t="s">
        <v>18</v>
      </c>
      <c r="E51" s="12">
        <v>2.4</v>
      </c>
      <c r="F51" s="12">
        <v>1.3</v>
      </c>
      <c r="G51" s="12">
        <v>1.2</v>
      </c>
      <c r="H51" s="12">
        <v>0</v>
      </c>
      <c r="I51" s="15">
        <f>E51+10-((F51+G51)/2)-H51</f>
        <v>11.15</v>
      </c>
      <c r="J51" s="12">
        <v>0</v>
      </c>
      <c r="K51" s="12">
        <v>0</v>
      </c>
      <c r="L51" s="12">
        <v>0</v>
      </c>
      <c r="M51" s="12">
        <v>0</v>
      </c>
      <c r="N51" s="15">
        <f t="shared" si="105"/>
        <v>10</v>
      </c>
      <c r="O51" s="15">
        <f>IF(I51&gt;N51,I51,N51)</f>
        <v>11.15</v>
      </c>
      <c r="P51" s="3"/>
      <c r="Q51" s="12">
        <v>2.8</v>
      </c>
      <c r="R51" s="12">
        <v>1.2</v>
      </c>
      <c r="S51" s="12">
        <v>1.2</v>
      </c>
      <c r="T51" s="12">
        <v>0</v>
      </c>
      <c r="U51" s="17">
        <f t="shared" si="106"/>
        <v>11.600000000000001</v>
      </c>
      <c r="V51" s="3"/>
      <c r="W51" s="12">
        <v>2.9</v>
      </c>
      <c r="X51" s="12">
        <v>3.1</v>
      </c>
      <c r="Y51" s="12">
        <v>2.9</v>
      </c>
      <c r="Z51" s="12">
        <v>0</v>
      </c>
      <c r="AA51" s="19">
        <f t="shared" si="107"/>
        <v>9.9</v>
      </c>
      <c r="AB51" s="3"/>
      <c r="AC51" s="12">
        <v>3</v>
      </c>
      <c r="AD51" s="12">
        <v>2.5</v>
      </c>
      <c r="AE51" s="12">
        <v>2.7</v>
      </c>
      <c r="AF51" s="12">
        <v>0</v>
      </c>
      <c r="AG51" s="21">
        <f t="shared" si="108"/>
        <v>10.4</v>
      </c>
      <c r="AH51" s="3"/>
      <c r="AI51" s="13">
        <f>O51+U51+AA51+AG51</f>
        <v>43.05</v>
      </c>
      <c r="AJ51" s="3"/>
      <c r="AM51" s="28">
        <f t="shared" si="109"/>
        <v>11.15</v>
      </c>
      <c r="AN51" s="14">
        <f t="shared" si="120"/>
        <v>1</v>
      </c>
      <c r="AO51" s="15">
        <f t="shared" si="110"/>
        <v>11.15</v>
      </c>
      <c r="AP51" s="17">
        <f t="shared" si="111"/>
        <v>11.600000000000001</v>
      </c>
      <c r="AQ51" s="16">
        <f t="shared" si="112"/>
        <v>1</v>
      </c>
      <c r="AR51" s="17">
        <f t="shared" si="113"/>
        <v>11.600000000000001</v>
      </c>
      <c r="AS51" s="24">
        <f t="shared" si="114"/>
        <v>9.9</v>
      </c>
      <c r="AT51" s="18">
        <f t="shared" si="115"/>
        <v>1</v>
      </c>
      <c r="AU51" s="19">
        <f t="shared" si="116"/>
        <v>9.9</v>
      </c>
      <c r="AV51" s="22">
        <f t="shared" si="117"/>
        <v>10.4</v>
      </c>
      <c r="AW51" s="20">
        <f t="shared" si="118"/>
        <v>2</v>
      </c>
      <c r="AX51" s="21">
        <f t="shared" si="119"/>
        <v>10.4</v>
      </c>
      <c r="AY51" s="6"/>
      <c r="AZ51" s="6"/>
    </row>
    <row r="52" spans="1:52" x14ac:dyDescent="0.25">
      <c r="A52" s="6"/>
      <c r="B52" s="33"/>
      <c r="C52" s="6"/>
      <c r="D52" s="6"/>
      <c r="E52" s="45" t="s">
        <v>95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7"/>
      <c r="Q52" s="48" t="s">
        <v>96</v>
      </c>
      <c r="R52" s="49"/>
      <c r="S52" s="49"/>
      <c r="T52" s="49"/>
      <c r="U52" s="49"/>
      <c r="V52" s="50"/>
      <c r="W52" s="51" t="s">
        <v>97</v>
      </c>
      <c r="X52" s="52"/>
      <c r="Y52" s="52"/>
      <c r="Z52" s="52"/>
      <c r="AA52" s="52"/>
      <c r="AB52" s="53"/>
      <c r="AC52" s="54" t="s">
        <v>98</v>
      </c>
      <c r="AD52" s="55"/>
      <c r="AE52" s="55"/>
      <c r="AF52" s="55"/>
      <c r="AG52" s="55"/>
      <c r="AH52" s="56"/>
      <c r="AI52" s="57" t="s">
        <v>277</v>
      </c>
      <c r="AJ52" s="58"/>
      <c r="AM52" s="29"/>
      <c r="AN52" s="29"/>
      <c r="AO52" s="28">
        <f>SUM(AO47:AO51)</f>
        <v>33.25</v>
      </c>
      <c r="AP52" s="27"/>
      <c r="AQ52" s="27"/>
      <c r="AR52" s="26">
        <f>SUM(AR47:AR51)</f>
        <v>32.150000000000006</v>
      </c>
      <c r="AS52" s="25"/>
      <c r="AT52" s="25"/>
      <c r="AU52" s="24">
        <f>SUM(AU47:AU51)</f>
        <v>25.15</v>
      </c>
      <c r="AV52" s="23"/>
      <c r="AW52" s="23"/>
      <c r="AX52" s="22">
        <f>SUM(AX47:AX51)</f>
        <v>31.450000000000003</v>
      </c>
      <c r="AY52" s="13">
        <f>SUM(AO52:AX52)</f>
        <v>122.00000000000001</v>
      </c>
      <c r="AZ52" s="3">
        <f>_xlfn.RANK.EQ(AY52,(AY$11:AY$59),0)</f>
        <v>7</v>
      </c>
    </row>
    <row r="53" spans="1:52" x14ac:dyDescent="0.25">
      <c r="A53" s="6"/>
      <c r="B53" s="32" t="s">
        <v>292</v>
      </c>
      <c r="C53" s="6"/>
      <c r="D53" s="6"/>
      <c r="E53" s="3" t="s">
        <v>270</v>
      </c>
      <c r="F53" s="3" t="s">
        <v>271</v>
      </c>
      <c r="G53" s="3" t="s">
        <v>247</v>
      </c>
      <c r="H53" s="3" t="s">
        <v>272</v>
      </c>
      <c r="I53" s="14" t="s">
        <v>275</v>
      </c>
      <c r="J53" s="3" t="s">
        <v>270</v>
      </c>
      <c r="K53" s="3" t="s">
        <v>271</v>
      </c>
      <c r="L53" s="3" t="s">
        <v>247</v>
      </c>
      <c r="M53" s="3" t="s">
        <v>272</v>
      </c>
      <c r="N53" s="14" t="s">
        <v>276</v>
      </c>
      <c r="O53" s="14" t="s">
        <v>95</v>
      </c>
      <c r="P53" s="14" t="s">
        <v>267</v>
      </c>
      <c r="Q53" s="3" t="s">
        <v>270</v>
      </c>
      <c r="R53" s="3" t="s">
        <v>271</v>
      </c>
      <c r="S53" s="3" t="s">
        <v>247</v>
      </c>
      <c r="T53" s="3" t="s">
        <v>272</v>
      </c>
      <c r="U53" s="16" t="s">
        <v>96</v>
      </c>
      <c r="V53" s="16" t="s">
        <v>267</v>
      </c>
      <c r="W53" s="3" t="s">
        <v>270</v>
      </c>
      <c r="X53" s="3" t="s">
        <v>271</v>
      </c>
      <c r="Y53" s="3" t="s">
        <v>247</v>
      </c>
      <c r="Z53" s="3" t="s">
        <v>272</v>
      </c>
      <c r="AA53" s="18" t="s">
        <v>97</v>
      </c>
      <c r="AB53" s="18" t="s">
        <v>267</v>
      </c>
      <c r="AC53" s="3" t="s">
        <v>270</v>
      </c>
      <c r="AD53" s="3" t="s">
        <v>271</v>
      </c>
      <c r="AE53" s="3" t="s">
        <v>247</v>
      </c>
      <c r="AF53" s="3" t="s">
        <v>272</v>
      </c>
      <c r="AG53" s="20" t="s">
        <v>273</v>
      </c>
      <c r="AH53" s="20" t="s">
        <v>267</v>
      </c>
      <c r="AI53" s="3" t="s">
        <v>274</v>
      </c>
      <c r="AJ53" s="3" t="s">
        <v>267</v>
      </c>
      <c r="AM53" s="92" t="s">
        <v>292</v>
      </c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</row>
    <row r="54" spans="1:52" x14ac:dyDescent="0.25">
      <c r="A54" s="6">
        <v>337</v>
      </c>
      <c r="B54" s="41" t="s">
        <v>221</v>
      </c>
      <c r="C54" s="6" t="s">
        <v>52</v>
      </c>
      <c r="D54" s="6" t="s">
        <v>18</v>
      </c>
      <c r="E54" s="12">
        <v>1.6</v>
      </c>
      <c r="F54" s="12">
        <v>1.3</v>
      </c>
      <c r="G54" s="12">
        <v>1.1000000000000001</v>
      </c>
      <c r="H54" s="12">
        <v>0</v>
      </c>
      <c r="I54" s="15">
        <f>E54+10-((F54+G54)/2)-H54</f>
        <v>10.399999999999999</v>
      </c>
      <c r="J54" s="12">
        <v>0</v>
      </c>
      <c r="K54" s="12">
        <v>0</v>
      </c>
      <c r="L54" s="12">
        <v>0</v>
      </c>
      <c r="M54" s="12">
        <v>0</v>
      </c>
      <c r="N54" s="15">
        <f t="shared" ref="N54:N58" si="121">J54+10-((K54+L54)/2)-M54</f>
        <v>10</v>
      </c>
      <c r="O54" s="15">
        <f>IF(I54&gt;N54,I54,N54)</f>
        <v>10.399999999999999</v>
      </c>
      <c r="P54" s="3"/>
      <c r="Q54" s="12">
        <v>2.2999999999999998</v>
      </c>
      <c r="R54" s="12">
        <v>2.2999999999999998</v>
      </c>
      <c r="S54" s="12">
        <v>2.1</v>
      </c>
      <c r="T54" s="12">
        <v>0</v>
      </c>
      <c r="U54" s="17">
        <f t="shared" ref="U54:U58" si="122">Q54+10-((R54+S54)/2)-T54</f>
        <v>10.100000000000001</v>
      </c>
      <c r="V54" s="3"/>
      <c r="W54" s="12">
        <v>1.7</v>
      </c>
      <c r="X54" s="12">
        <v>2.8</v>
      </c>
      <c r="Y54" s="12">
        <v>2.6</v>
      </c>
      <c r="Z54" s="12">
        <v>0</v>
      </c>
      <c r="AA54" s="19">
        <f t="shared" ref="AA54:AA58" si="123">W54+10-((X54+Y54)/2)-Z54</f>
        <v>9</v>
      </c>
      <c r="AB54" s="3"/>
      <c r="AC54" s="12">
        <v>2.7</v>
      </c>
      <c r="AD54" s="12">
        <v>4</v>
      </c>
      <c r="AE54" s="12">
        <v>3.9</v>
      </c>
      <c r="AF54" s="12">
        <v>0</v>
      </c>
      <c r="AG54" s="21">
        <f t="shared" ref="AG54:AG58" si="124">AC54+10-((AD54+AE54)/2)-AF54</f>
        <v>8.75</v>
      </c>
      <c r="AH54" s="3"/>
      <c r="AI54" s="13">
        <f>O54+U54+AA54+AG54</f>
        <v>38.25</v>
      </c>
      <c r="AJ54" s="3"/>
      <c r="AM54" s="28">
        <f t="shared" ref="AM54:AM58" si="125">O54</f>
        <v>10.399999999999999</v>
      </c>
      <c r="AN54" s="14">
        <f>_xlfn.RANK.EQ(AM54,(AM$54:AM$58),0)</f>
        <v>2</v>
      </c>
      <c r="AO54" s="15">
        <f t="shared" ref="AO54:AO58" si="126">IF(AN54&lt;4,AM54,0)</f>
        <v>10.399999999999999</v>
      </c>
      <c r="AP54" s="17">
        <f t="shared" ref="AP54:AP58" si="127">U54</f>
        <v>10.100000000000001</v>
      </c>
      <c r="AQ54" s="16">
        <f t="shared" ref="AQ54:AQ58" si="128">_xlfn.RANK.EQ(AP54,(AP$54:AP$58),0)</f>
        <v>4</v>
      </c>
      <c r="AR54" s="17">
        <f t="shared" ref="AR54:AR58" si="129">IF(AQ54&lt;4,AP54,0)</f>
        <v>0</v>
      </c>
      <c r="AS54" s="24">
        <f t="shared" ref="AS54:AS58" si="130">AA54</f>
        <v>9</v>
      </c>
      <c r="AT54" s="18">
        <f t="shared" ref="AT54:AT58" si="131">_xlfn.RANK.EQ(AS54,(AS$54:AS$58),0)</f>
        <v>3</v>
      </c>
      <c r="AU54" s="19">
        <f t="shared" ref="AU54:AU58" si="132">IF(AT54&lt;4,AS54,0)</f>
        <v>9</v>
      </c>
      <c r="AV54" s="22">
        <f t="shared" ref="AV54:AV58" si="133">AG54</f>
        <v>8.75</v>
      </c>
      <c r="AW54" s="20">
        <f t="shared" ref="AW54:AW58" si="134">_xlfn.RANK.EQ(AV54,(AV$54:AV$58),0)</f>
        <v>5</v>
      </c>
      <c r="AX54" s="21">
        <f t="shared" ref="AX54:AX58" si="135">IF(AW54&lt;4,AV54,0)</f>
        <v>0</v>
      </c>
      <c r="AY54" s="6"/>
      <c r="AZ54" s="6"/>
    </row>
    <row r="55" spans="1:52" x14ac:dyDescent="0.25">
      <c r="A55" s="6">
        <v>339</v>
      </c>
      <c r="B55" s="6" t="s">
        <v>222</v>
      </c>
      <c r="C55" s="6" t="s">
        <v>52</v>
      </c>
      <c r="D55" s="6" t="s">
        <v>18</v>
      </c>
      <c r="E55" s="12">
        <v>2.4</v>
      </c>
      <c r="F55" s="12">
        <v>1.6</v>
      </c>
      <c r="G55" s="12">
        <v>1.8</v>
      </c>
      <c r="H55" s="12">
        <v>0</v>
      </c>
      <c r="I55" s="15">
        <f>E55+10-((F55+G55)/2)-H55</f>
        <v>10.7</v>
      </c>
      <c r="J55" s="12">
        <v>0</v>
      </c>
      <c r="K55" s="12">
        <v>0</v>
      </c>
      <c r="L55" s="12">
        <v>0</v>
      </c>
      <c r="M55" s="12">
        <v>0</v>
      </c>
      <c r="N55" s="15">
        <f t="shared" si="121"/>
        <v>10</v>
      </c>
      <c r="O55" s="15">
        <f>IF(I55&gt;N55,I55,N55)</f>
        <v>10.7</v>
      </c>
      <c r="P55" s="3"/>
      <c r="Q55" s="12">
        <v>2.9</v>
      </c>
      <c r="R55" s="12">
        <v>2.4</v>
      </c>
      <c r="S55" s="12">
        <v>2.4</v>
      </c>
      <c r="T55" s="12">
        <v>0</v>
      </c>
      <c r="U55" s="17">
        <f t="shared" si="122"/>
        <v>10.5</v>
      </c>
      <c r="V55" s="3"/>
      <c r="W55" s="12">
        <v>2.7</v>
      </c>
      <c r="X55" s="12">
        <v>3.1</v>
      </c>
      <c r="Y55" s="12">
        <v>2.9</v>
      </c>
      <c r="Z55" s="12">
        <v>0</v>
      </c>
      <c r="AA55" s="19">
        <f t="shared" si="123"/>
        <v>9.6999999999999993</v>
      </c>
      <c r="AB55" s="3"/>
      <c r="AC55" s="12">
        <v>3</v>
      </c>
      <c r="AD55" s="12">
        <v>2.8</v>
      </c>
      <c r="AE55" s="12">
        <v>3.1</v>
      </c>
      <c r="AF55" s="12">
        <v>0</v>
      </c>
      <c r="AG55" s="21">
        <f t="shared" si="124"/>
        <v>10.050000000000001</v>
      </c>
      <c r="AH55" s="3"/>
      <c r="AI55" s="13">
        <f>O55+U55+AA55+AG55</f>
        <v>40.950000000000003</v>
      </c>
      <c r="AJ55" s="3"/>
      <c r="AM55" s="28">
        <f t="shared" si="125"/>
        <v>10.7</v>
      </c>
      <c r="AN55" s="14">
        <f t="shared" ref="AN55:AN58" si="136">_xlfn.RANK.EQ(AM55,(AM$54:AM$58),0)</f>
        <v>1</v>
      </c>
      <c r="AO55" s="15">
        <f t="shared" si="126"/>
        <v>10.7</v>
      </c>
      <c r="AP55" s="17">
        <f t="shared" si="127"/>
        <v>10.5</v>
      </c>
      <c r="AQ55" s="16">
        <f t="shared" si="128"/>
        <v>2</v>
      </c>
      <c r="AR55" s="17">
        <f t="shared" si="129"/>
        <v>10.5</v>
      </c>
      <c r="AS55" s="24">
        <f t="shared" si="130"/>
        <v>9.6999999999999993</v>
      </c>
      <c r="AT55" s="18">
        <f t="shared" si="131"/>
        <v>1</v>
      </c>
      <c r="AU55" s="19">
        <f t="shared" si="132"/>
        <v>9.6999999999999993</v>
      </c>
      <c r="AV55" s="22">
        <f t="shared" si="133"/>
        <v>10.050000000000001</v>
      </c>
      <c r="AW55" s="20">
        <f t="shared" si="134"/>
        <v>3</v>
      </c>
      <c r="AX55" s="21">
        <f t="shared" si="135"/>
        <v>10.050000000000001</v>
      </c>
      <c r="AY55" s="6"/>
      <c r="AZ55" s="6"/>
    </row>
    <row r="56" spans="1:52" x14ac:dyDescent="0.25">
      <c r="A56" s="6">
        <v>340</v>
      </c>
      <c r="B56" s="6" t="s">
        <v>223</v>
      </c>
      <c r="C56" s="6" t="s">
        <v>52</v>
      </c>
      <c r="D56" s="6" t="s">
        <v>18</v>
      </c>
      <c r="E56" s="12">
        <v>1.6</v>
      </c>
      <c r="F56" s="12">
        <v>1.6</v>
      </c>
      <c r="G56" s="12">
        <v>1.3</v>
      </c>
      <c r="H56" s="12">
        <v>0</v>
      </c>
      <c r="I56" s="15">
        <f>E56+10-((F56+G56)/2)-H56</f>
        <v>10.149999999999999</v>
      </c>
      <c r="J56" s="12">
        <v>0</v>
      </c>
      <c r="K56" s="12">
        <v>0</v>
      </c>
      <c r="L56" s="12">
        <v>0</v>
      </c>
      <c r="M56" s="12">
        <v>0</v>
      </c>
      <c r="N56" s="15">
        <f t="shared" si="121"/>
        <v>10</v>
      </c>
      <c r="O56" s="15">
        <f>IF(I56&gt;N56,I56,N56)</f>
        <v>10.149999999999999</v>
      </c>
      <c r="P56" s="3"/>
      <c r="Q56" s="12">
        <v>2.2999999999999998</v>
      </c>
      <c r="R56" s="12">
        <v>1.9</v>
      </c>
      <c r="S56" s="12">
        <v>1.7</v>
      </c>
      <c r="T56" s="12">
        <v>0</v>
      </c>
      <c r="U56" s="17">
        <f t="shared" si="122"/>
        <v>10.5</v>
      </c>
      <c r="V56" s="3"/>
      <c r="W56" s="12">
        <v>1.2</v>
      </c>
      <c r="X56" s="12">
        <v>4.8</v>
      </c>
      <c r="Y56" s="12">
        <v>5</v>
      </c>
      <c r="Z56" s="12">
        <v>0</v>
      </c>
      <c r="AA56" s="19">
        <f t="shared" si="123"/>
        <v>6.2999999999999989</v>
      </c>
      <c r="AB56" s="3"/>
      <c r="AC56" s="12">
        <v>2.2000000000000002</v>
      </c>
      <c r="AD56" s="12">
        <v>2.4</v>
      </c>
      <c r="AE56" s="12">
        <v>2.8</v>
      </c>
      <c r="AF56" s="12">
        <v>0</v>
      </c>
      <c r="AG56" s="21">
        <f t="shared" si="124"/>
        <v>9.6</v>
      </c>
      <c r="AH56" s="3"/>
      <c r="AI56" s="13">
        <f>O56+U56+AA56+AG56</f>
        <v>36.549999999999997</v>
      </c>
      <c r="AJ56" s="3"/>
      <c r="AM56" s="28">
        <f t="shared" si="125"/>
        <v>10.149999999999999</v>
      </c>
      <c r="AN56" s="14">
        <f t="shared" si="136"/>
        <v>5</v>
      </c>
      <c r="AO56" s="15">
        <f t="shared" si="126"/>
        <v>0</v>
      </c>
      <c r="AP56" s="17">
        <f t="shared" si="127"/>
        <v>10.5</v>
      </c>
      <c r="AQ56" s="16">
        <f t="shared" si="128"/>
        <v>2</v>
      </c>
      <c r="AR56" s="17">
        <f t="shared" si="129"/>
        <v>10.5</v>
      </c>
      <c r="AS56" s="24">
        <f t="shared" si="130"/>
        <v>6.2999999999999989</v>
      </c>
      <c r="AT56" s="18">
        <f t="shared" si="131"/>
        <v>5</v>
      </c>
      <c r="AU56" s="19">
        <f t="shared" si="132"/>
        <v>0</v>
      </c>
      <c r="AV56" s="22">
        <f t="shared" si="133"/>
        <v>9.6</v>
      </c>
      <c r="AW56" s="20">
        <f t="shared" si="134"/>
        <v>4</v>
      </c>
      <c r="AX56" s="21">
        <f t="shared" si="135"/>
        <v>0</v>
      </c>
      <c r="AY56" s="6"/>
      <c r="AZ56" s="6"/>
    </row>
    <row r="57" spans="1:52" x14ac:dyDescent="0.25">
      <c r="A57" s="6">
        <v>341</v>
      </c>
      <c r="B57" s="6" t="s">
        <v>224</v>
      </c>
      <c r="C57" s="6" t="s">
        <v>52</v>
      </c>
      <c r="D57" s="6" t="s">
        <v>18</v>
      </c>
      <c r="E57" s="12">
        <v>1.6</v>
      </c>
      <c r="F57" s="12">
        <v>1.3</v>
      </c>
      <c r="G57" s="12">
        <v>1.1000000000000001</v>
      </c>
      <c r="H57" s="12">
        <v>0</v>
      </c>
      <c r="I57" s="15">
        <f>E57+10-((F57+G57)/2)-H57</f>
        <v>10.399999999999999</v>
      </c>
      <c r="J57" s="12">
        <v>0</v>
      </c>
      <c r="K57" s="12">
        <v>0</v>
      </c>
      <c r="L57" s="12">
        <v>0</v>
      </c>
      <c r="M57" s="12">
        <v>0</v>
      </c>
      <c r="N57" s="15">
        <f t="shared" si="121"/>
        <v>10</v>
      </c>
      <c r="O57" s="15">
        <f>IF(I57&gt;N57,I57,N57)</f>
        <v>10.399999999999999</v>
      </c>
      <c r="P57" s="3"/>
      <c r="Q57" s="12">
        <v>2.9</v>
      </c>
      <c r="R57" s="12">
        <v>1.5</v>
      </c>
      <c r="S57" s="12">
        <v>1.5</v>
      </c>
      <c r="T57" s="12">
        <v>0</v>
      </c>
      <c r="U57" s="17">
        <f t="shared" si="122"/>
        <v>11.4</v>
      </c>
      <c r="V57" s="3"/>
      <c r="W57" s="12">
        <v>2.5</v>
      </c>
      <c r="X57" s="12">
        <v>3.5</v>
      </c>
      <c r="Y57" s="12">
        <v>3.4</v>
      </c>
      <c r="Z57" s="12">
        <v>0</v>
      </c>
      <c r="AA57" s="19">
        <f t="shared" si="123"/>
        <v>9.0500000000000007</v>
      </c>
      <c r="AB57" s="3"/>
      <c r="AC57" s="12">
        <v>3</v>
      </c>
      <c r="AD57" s="12">
        <v>1.7</v>
      </c>
      <c r="AE57" s="12">
        <v>2.1</v>
      </c>
      <c r="AF57" s="12">
        <v>0</v>
      </c>
      <c r="AG57" s="21">
        <f t="shared" si="124"/>
        <v>11.1</v>
      </c>
      <c r="AH57" s="3"/>
      <c r="AI57" s="13">
        <f>O57+U57+AA57+AG57</f>
        <v>41.949999999999996</v>
      </c>
      <c r="AJ57" s="3"/>
      <c r="AM57" s="28">
        <f t="shared" si="125"/>
        <v>10.399999999999999</v>
      </c>
      <c r="AN57" s="14">
        <f t="shared" si="136"/>
        <v>2</v>
      </c>
      <c r="AO57" s="15">
        <f t="shared" si="126"/>
        <v>10.399999999999999</v>
      </c>
      <c r="AP57" s="17">
        <f t="shared" si="127"/>
        <v>11.4</v>
      </c>
      <c r="AQ57" s="16">
        <f t="shared" si="128"/>
        <v>1</v>
      </c>
      <c r="AR57" s="17">
        <f t="shared" si="129"/>
        <v>11.4</v>
      </c>
      <c r="AS57" s="24">
        <f t="shared" si="130"/>
        <v>9.0500000000000007</v>
      </c>
      <c r="AT57" s="18">
        <f t="shared" si="131"/>
        <v>2</v>
      </c>
      <c r="AU57" s="19">
        <f t="shared" si="132"/>
        <v>9.0500000000000007</v>
      </c>
      <c r="AV57" s="22">
        <f t="shared" si="133"/>
        <v>11.1</v>
      </c>
      <c r="AW57" s="20">
        <f t="shared" si="134"/>
        <v>1</v>
      </c>
      <c r="AX57" s="21">
        <f t="shared" si="135"/>
        <v>11.1</v>
      </c>
      <c r="AY57" s="6"/>
      <c r="AZ57" s="6"/>
    </row>
    <row r="58" spans="1:52" x14ac:dyDescent="0.25">
      <c r="A58" s="6">
        <v>342</v>
      </c>
      <c r="B58" s="6" t="s">
        <v>225</v>
      </c>
      <c r="C58" s="6" t="s">
        <v>52</v>
      </c>
      <c r="D58" s="6" t="s">
        <v>18</v>
      </c>
      <c r="E58" s="12">
        <v>1.6</v>
      </c>
      <c r="F58" s="12">
        <v>1.1000000000000001</v>
      </c>
      <c r="G58" s="12">
        <v>1.5</v>
      </c>
      <c r="H58" s="12">
        <v>0</v>
      </c>
      <c r="I58" s="15">
        <f>E58+10-((F58+G58)/2)-H58</f>
        <v>10.299999999999999</v>
      </c>
      <c r="J58" s="12">
        <v>0</v>
      </c>
      <c r="K58" s="12">
        <v>0</v>
      </c>
      <c r="L58" s="12">
        <v>0</v>
      </c>
      <c r="M58" s="12">
        <v>0</v>
      </c>
      <c r="N58" s="15">
        <f t="shared" si="121"/>
        <v>10</v>
      </c>
      <c r="O58" s="15">
        <f>IF(I58&gt;N58,I58,N58)</f>
        <v>10.299999999999999</v>
      </c>
      <c r="P58" s="3"/>
      <c r="Q58" s="12">
        <v>2.2000000000000002</v>
      </c>
      <c r="R58" s="12">
        <v>2.2000000000000002</v>
      </c>
      <c r="S58" s="12">
        <v>2.2999999999999998</v>
      </c>
      <c r="T58" s="12">
        <v>0</v>
      </c>
      <c r="U58" s="17">
        <f t="shared" si="122"/>
        <v>9.9499999999999993</v>
      </c>
      <c r="V58" s="3"/>
      <c r="W58" s="12">
        <v>2.5</v>
      </c>
      <c r="X58" s="12">
        <v>3.6</v>
      </c>
      <c r="Y58" s="12">
        <v>3.6</v>
      </c>
      <c r="Z58" s="12">
        <v>0</v>
      </c>
      <c r="AA58" s="19">
        <f t="shared" si="123"/>
        <v>8.9</v>
      </c>
      <c r="AB58" s="3"/>
      <c r="AC58" s="12">
        <v>3</v>
      </c>
      <c r="AD58" s="12">
        <v>2.8</v>
      </c>
      <c r="AE58" s="12">
        <v>3</v>
      </c>
      <c r="AF58" s="12">
        <v>0</v>
      </c>
      <c r="AG58" s="21">
        <f t="shared" si="124"/>
        <v>10.1</v>
      </c>
      <c r="AH58" s="3"/>
      <c r="AI58" s="13">
        <f>O58+U58+AA58+AG58</f>
        <v>39.25</v>
      </c>
      <c r="AJ58" s="3"/>
      <c r="AM58" s="28">
        <f t="shared" si="125"/>
        <v>10.299999999999999</v>
      </c>
      <c r="AN58" s="14">
        <f t="shared" si="136"/>
        <v>4</v>
      </c>
      <c r="AO58" s="15">
        <f t="shared" si="126"/>
        <v>0</v>
      </c>
      <c r="AP58" s="17">
        <f t="shared" si="127"/>
        <v>9.9499999999999993</v>
      </c>
      <c r="AQ58" s="16">
        <f t="shared" si="128"/>
        <v>5</v>
      </c>
      <c r="AR58" s="17">
        <f t="shared" si="129"/>
        <v>0</v>
      </c>
      <c r="AS58" s="24">
        <f t="shared" si="130"/>
        <v>8.9</v>
      </c>
      <c r="AT58" s="18">
        <f t="shared" si="131"/>
        <v>4</v>
      </c>
      <c r="AU58" s="19">
        <f t="shared" si="132"/>
        <v>0</v>
      </c>
      <c r="AV58" s="22">
        <f t="shared" si="133"/>
        <v>10.1</v>
      </c>
      <c r="AW58" s="20">
        <f t="shared" si="134"/>
        <v>2</v>
      </c>
      <c r="AX58" s="21">
        <f t="shared" si="135"/>
        <v>10.1</v>
      </c>
      <c r="AY58" s="6"/>
      <c r="AZ58" s="6"/>
    </row>
    <row r="59" spans="1:52" x14ac:dyDescent="0.25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M59" s="29"/>
      <c r="AN59" s="29"/>
      <c r="AO59" s="28">
        <f>SUM(AO54:AO58)</f>
        <v>31.499999999999996</v>
      </c>
      <c r="AP59" s="27"/>
      <c r="AQ59" s="27"/>
      <c r="AR59" s="26">
        <f>SUM(AR54:AR58)</f>
        <v>32.4</v>
      </c>
      <c r="AS59" s="25"/>
      <c r="AT59" s="25"/>
      <c r="AU59" s="24">
        <f>SUM(AU54:AU58)</f>
        <v>27.75</v>
      </c>
      <c r="AV59" s="23"/>
      <c r="AW59" s="23"/>
      <c r="AX59" s="22">
        <f>SUM(AX54:AX58)</f>
        <v>31.25</v>
      </c>
      <c r="AY59" s="11">
        <f>SUM(AO59:AX59)</f>
        <v>122.89999999999999</v>
      </c>
      <c r="AZ59" s="3">
        <f>_xlfn.RANK.EQ(AY59,(AY$11:AY$59),0)</f>
        <v>6</v>
      </c>
    </row>
    <row r="60" spans="1:52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</row>
    <row r="61" spans="1:52" x14ac:dyDescent="0.25">
      <c r="A61" s="6" t="s">
        <v>293</v>
      </c>
      <c r="B61" s="6" t="s">
        <v>92</v>
      </c>
      <c r="C61" s="6" t="s">
        <v>93</v>
      </c>
      <c r="D61" s="6" t="s">
        <v>298</v>
      </c>
      <c r="E61" s="3"/>
      <c r="F61" s="3"/>
      <c r="G61" s="3"/>
      <c r="H61" s="3"/>
      <c r="I61" s="13"/>
      <c r="J61" s="3"/>
      <c r="K61" s="3"/>
      <c r="L61" s="3"/>
      <c r="M61" s="3"/>
      <c r="N61" s="13"/>
      <c r="O61" s="15" t="s">
        <v>248</v>
      </c>
      <c r="P61" s="14" t="s">
        <v>267</v>
      </c>
      <c r="Q61" s="3"/>
      <c r="R61" s="3"/>
      <c r="S61" s="3"/>
      <c r="T61" s="3"/>
      <c r="U61" s="17" t="s">
        <v>249</v>
      </c>
      <c r="V61" s="16" t="s">
        <v>267</v>
      </c>
      <c r="W61" s="3"/>
      <c r="X61" s="3"/>
      <c r="Y61" s="3"/>
      <c r="Z61" s="3"/>
      <c r="AA61" s="19" t="s">
        <v>250</v>
      </c>
      <c r="AB61" s="18" t="s">
        <v>267</v>
      </c>
      <c r="AC61" s="3"/>
      <c r="AD61" s="3"/>
      <c r="AE61" s="3"/>
      <c r="AF61" s="3"/>
      <c r="AG61" s="20" t="s">
        <v>251</v>
      </c>
      <c r="AH61" s="20" t="s">
        <v>267</v>
      </c>
      <c r="AI61" s="13" t="s">
        <v>274</v>
      </c>
      <c r="AJ61" s="3" t="s">
        <v>267</v>
      </c>
    </row>
    <row r="62" spans="1:52" x14ac:dyDescent="0.25">
      <c r="A62" s="6">
        <v>301</v>
      </c>
      <c r="B62" s="6" t="s">
        <v>187</v>
      </c>
      <c r="C62" s="6" t="s">
        <v>47</v>
      </c>
      <c r="D62" s="6" t="s">
        <v>18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28">
        <f>O5</f>
        <v>11.4</v>
      </c>
      <c r="P62" s="3">
        <f>_xlfn.RANK.EQ(O62,(O$62:O$77),0)</f>
        <v>1</v>
      </c>
      <c r="Q62" s="6"/>
      <c r="R62" s="6"/>
      <c r="S62" s="6"/>
      <c r="T62" s="6"/>
      <c r="U62" s="26">
        <f>U5</f>
        <v>10.850000000000001</v>
      </c>
      <c r="V62" s="3">
        <f t="shared" ref="V62:V77" si="137">_xlfn.RANK.EQ(U62,(U$62:U$77),0)</f>
        <v>6</v>
      </c>
      <c r="W62" s="6"/>
      <c r="X62" s="6"/>
      <c r="Y62" s="6"/>
      <c r="Z62" s="6"/>
      <c r="AA62" s="24">
        <f>AA5</f>
        <v>11</v>
      </c>
      <c r="AB62" s="3">
        <f t="shared" ref="AB62:AB77" si="138">_xlfn.RANK.EQ(AA62,(AA$62:AA$77),0)</f>
        <v>1</v>
      </c>
      <c r="AC62" s="6"/>
      <c r="AD62" s="6"/>
      <c r="AE62" s="6"/>
      <c r="AF62" s="6"/>
      <c r="AG62" s="22">
        <f>AG5</f>
        <v>10.75</v>
      </c>
      <c r="AH62" s="3">
        <f t="shared" ref="AH62:AH77" si="139">_xlfn.RANK.EQ(AG62,(AG$62:AG$77),0)</f>
        <v>3</v>
      </c>
      <c r="AI62" s="11">
        <f>AI5</f>
        <v>44</v>
      </c>
      <c r="AJ62" s="3">
        <f t="shared" ref="AJ62:AJ77" si="140">_xlfn.RANK.EQ(AI62,(AI$62:AI$77),0)</f>
        <v>1</v>
      </c>
    </row>
    <row r="63" spans="1:52" x14ac:dyDescent="0.25">
      <c r="A63" s="6">
        <v>302</v>
      </c>
      <c r="B63" s="6" t="s">
        <v>188</v>
      </c>
      <c r="C63" s="6" t="s">
        <v>47</v>
      </c>
      <c r="D63" s="6" t="s">
        <v>18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28">
        <f t="shared" ref="O63:O64" si="141">O6</f>
        <v>10.950000000000001</v>
      </c>
      <c r="P63" s="3">
        <f t="shared" ref="P63:P77" si="142">_xlfn.RANK.EQ(O63,(O$62:O$77),0)</f>
        <v>8</v>
      </c>
      <c r="Q63" s="6"/>
      <c r="R63" s="6"/>
      <c r="S63" s="6"/>
      <c r="T63" s="6"/>
      <c r="U63" s="26">
        <f t="shared" ref="U63:U64" si="143">U6</f>
        <v>10.45</v>
      </c>
      <c r="V63" s="3">
        <f t="shared" si="137"/>
        <v>12</v>
      </c>
      <c r="W63" s="6"/>
      <c r="X63" s="6"/>
      <c r="Y63" s="6"/>
      <c r="Z63" s="6"/>
      <c r="AA63" s="24">
        <f t="shared" ref="AA63:AA64" si="144">AA6</f>
        <v>10.950000000000001</v>
      </c>
      <c r="AB63" s="3">
        <f t="shared" si="138"/>
        <v>2</v>
      </c>
      <c r="AC63" s="6"/>
      <c r="AD63" s="6"/>
      <c r="AE63" s="6"/>
      <c r="AF63" s="6"/>
      <c r="AG63" s="22">
        <f t="shared" ref="AG63:AG64" si="145">AG6</f>
        <v>10.8</v>
      </c>
      <c r="AH63" s="3">
        <f t="shared" si="139"/>
        <v>2</v>
      </c>
      <c r="AI63" s="11">
        <f t="shared" ref="AI63:AI64" si="146">AI6</f>
        <v>43.150000000000006</v>
      </c>
      <c r="AJ63" s="3">
        <f t="shared" si="140"/>
        <v>3</v>
      </c>
    </row>
    <row r="64" spans="1:52" x14ac:dyDescent="0.25">
      <c r="A64" s="6">
        <v>303</v>
      </c>
      <c r="B64" s="6" t="s">
        <v>189</v>
      </c>
      <c r="C64" s="6" t="s">
        <v>47</v>
      </c>
      <c r="D64" s="6" t="s">
        <v>18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28">
        <f t="shared" si="141"/>
        <v>10.85</v>
      </c>
      <c r="P64" s="3">
        <f t="shared" si="142"/>
        <v>9</v>
      </c>
      <c r="Q64" s="6"/>
      <c r="R64" s="6"/>
      <c r="S64" s="6"/>
      <c r="T64" s="6"/>
      <c r="U64" s="26">
        <f t="shared" si="143"/>
        <v>10.7</v>
      </c>
      <c r="V64" s="3">
        <f t="shared" si="137"/>
        <v>7</v>
      </c>
      <c r="W64" s="6"/>
      <c r="X64" s="6"/>
      <c r="Y64" s="6"/>
      <c r="Z64" s="6"/>
      <c r="AA64" s="24">
        <f t="shared" si="144"/>
        <v>9.1499999999999986</v>
      </c>
      <c r="AB64" s="3">
        <f t="shared" si="138"/>
        <v>10</v>
      </c>
      <c r="AC64" s="6"/>
      <c r="AD64" s="6"/>
      <c r="AE64" s="6"/>
      <c r="AF64" s="6"/>
      <c r="AG64" s="22">
        <f t="shared" si="145"/>
        <v>9.3500000000000014</v>
      </c>
      <c r="AH64" s="3">
        <f t="shared" si="139"/>
        <v>12</v>
      </c>
      <c r="AI64" s="11">
        <f t="shared" si="146"/>
        <v>40.049999999999997</v>
      </c>
      <c r="AJ64" s="3">
        <f t="shared" si="140"/>
        <v>10</v>
      </c>
    </row>
    <row r="65" spans="1:36" x14ac:dyDescent="0.25">
      <c r="A65" s="6">
        <v>305</v>
      </c>
      <c r="B65" s="6" t="s">
        <v>191</v>
      </c>
      <c r="C65" s="6" t="s">
        <v>47</v>
      </c>
      <c r="D65" s="6" t="s">
        <v>18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28">
        <f>O9</f>
        <v>11.4</v>
      </c>
      <c r="P65" s="3">
        <f t="shared" si="142"/>
        <v>1</v>
      </c>
      <c r="Q65" s="6"/>
      <c r="R65" s="6"/>
      <c r="S65" s="6"/>
      <c r="T65" s="6"/>
      <c r="U65" s="26">
        <f>U9</f>
        <v>11.4</v>
      </c>
      <c r="V65" s="3">
        <f t="shared" si="137"/>
        <v>2</v>
      </c>
      <c r="W65" s="6"/>
      <c r="X65" s="6"/>
      <c r="Y65" s="6"/>
      <c r="Z65" s="6"/>
      <c r="AA65" s="24">
        <f>AA9</f>
        <v>9.5</v>
      </c>
      <c r="AB65" s="3">
        <f t="shared" si="138"/>
        <v>9</v>
      </c>
      <c r="AC65" s="6"/>
      <c r="AD65" s="6"/>
      <c r="AE65" s="6"/>
      <c r="AF65" s="6"/>
      <c r="AG65" s="22">
        <f>AG9</f>
        <v>10.5</v>
      </c>
      <c r="AH65" s="3">
        <f t="shared" si="139"/>
        <v>6</v>
      </c>
      <c r="AI65" s="11">
        <f>AI9</f>
        <v>42.8</v>
      </c>
      <c r="AJ65" s="3">
        <f t="shared" si="140"/>
        <v>4</v>
      </c>
    </row>
    <row r="66" spans="1:36" x14ac:dyDescent="0.25">
      <c r="A66" s="6">
        <v>306</v>
      </c>
      <c r="B66" s="6" t="s">
        <v>192</v>
      </c>
      <c r="C66" s="6" t="s">
        <v>47</v>
      </c>
      <c r="D66" s="6" t="s">
        <v>18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28">
        <f>O10</f>
        <v>11</v>
      </c>
      <c r="P66" s="3">
        <f t="shared" si="142"/>
        <v>6</v>
      </c>
      <c r="Q66" s="6"/>
      <c r="R66" s="6"/>
      <c r="S66" s="6"/>
      <c r="T66" s="6"/>
      <c r="U66" s="26">
        <f>U10</f>
        <v>11.350000000000001</v>
      </c>
      <c r="V66" s="3">
        <f t="shared" si="137"/>
        <v>4</v>
      </c>
      <c r="W66" s="6"/>
      <c r="X66" s="6"/>
      <c r="Y66" s="6"/>
      <c r="Z66" s="6"/>
      <c r="AA66" s="24">
        <f>AA10</f>
        <v>9.75</v>
      </c>
      <c r="AB66" s="3">
        <f t="shared" si="138"/>
        <v>6</v>
      </c>
      <c r="AC66" s="6"/>
      <c r="AD66" s="6"/>
      <c r="AE66" s="6"/>
      <c r="AF66" s="6"/>
      <c r="AG66" s="22">
        <f>AG10</f>
        <v>10.55</v>
      </c>
      <c r="AH66" s="3">
        <f t="shared" si="139"/>
        <v>5</v>
      </c>
      <c r="AI66" s="11">
        <f>AI10</f>
        <v>42.650000000000006</v>
      </c>
      <c r="AJ66" s="3">
        <f t="shared" si="140"/>
        <v>5</v>
      </c>
    </row>
    <row r="67" spans="1:36" x14ac:dyDescent="0.25">
      <c r="A67" s="6">
        <v>312</v>
      </c>
      <c r="B67" s="6" t="s">
        <v>201</v>
      </c>
      <c r="C67" s="6" t="s">
        <v>71</v>
      </c>
      <c r="D67" s="6" t="s">
        <v>18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28">
        <f>O20</f>
        <v>11.15</v>
      </c>
      <c r="P67" s="3">
        <f t="shared" si="142"/>
        <v>5</v>
      </c>
      <c r="Q67" s="6"/>
      <c r="R67" s="6"/>
      <c r="S67" s="6"/>
      <c r="T67" s="6"/>
      <c r="U67" s="26">
        <f>U20</f>
        <v>11.5</v>
      </c>
      <c r="V67" s="3">
        <f t="shared" si="137"/>
        <v>1</v>
      </c>
      <c r="W67" s="6"/>
      <c r="X67" s="6"/>
      <c r="Y67" s="6"/>
      <c r="Z67" s="6"/>
      <c r="AA67" s="24">
        <f>AA20</f>
        <v>10.25</v>
      </c>
      <c r="AB67" s="3">
        <f t="shared" si="138"/>
        <v>3</v>
      </c>
      <c r="AC67" s="6"/>
      <c r="AD67" s="6"/>
      <c r="AE67" s="6"/>
      <c r="AF67" s="6"/>
      <c r="AG67" s="22">
        <f>AG20</f>
        <v>10.7</v>
      </c>
      <c r="AH67" s="3">
        <f t="shared" si="139"/>
        <v>4</v>
      </c>
      <c r="AI67" s="11">
        <f>AI20</f>
        <v>43.599999999999994</v>
      </c>
      <c r="AJ67" s="3">
        <f t="shared" si="140"/>
        <v>2</v>
      </c>
    </row>
    <row r="68" spans="1:36" x14ac:dyDescent="0.25">
      <c r="A68" s="6">
        <v>314</v>
      </c>
      <c r="B68" s="6" t="s">
        <v>203</v>
      </c>
      <c r="C68" s="6" t="s">
        <v>71</v>
      </c>
      <c r="D68" s="6" t="s">
        <v>18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28">
        <f>O22</f>
        <v>0</v>
      </c>
      <c r="P68" s="3">
        <f t="shared" si="142"/>
        <v>15</v>
      </c>
      <c r="Q68" s="6"/>
      <c r="R68" s="6"/>
      <c r="S68" s="6"/>
      <c r="T68" s="6"/>
      <c r="U68" s="26">
        <f>U22</f>
        <v>11.3</v>
      </c>
      <c r="V68" s="3">
        <f t="shared" si="137"/>
        <v>5</v>
      </c>
      <c r="W68" s="6"/>
      <c r="X68" s="6"/>
      <c r="Y68" s="6"/>
      <c r="Z68" s="6"/>
      <c r="AA68" s="24">
        <f>AA22</f>
        <v>0</v>
      </c>
      <c r="AB68" s="3">
        <f t="shared" si="138"/>
        <v>15</v>
      </c>
      <c r="AC68" s="6"/>
      <c r="AD68" s="6"/>
      <c r="AE68" s="6"/>
      <c r="AF68" s="6"/>
      <c r="AG68" s="22">
        <f>AG22</f>
        <v>0</v>
      </c>
      <c r="AH68" s="3">
        <f t="shared" si="139"/>
        <v>15</v>
      </c>
      <c r="AI68" s="11">
        <f>AI22</f>
        <v>11.3</v>
      </c>
      <c r="AJ68" s="3">
        <f t="shared" si="140"/>
        <v>15</v>
      </c>
    </row>
    <row r="69" spans="1:36" x14ac:dyDescent="0.25">
      <c r="A69" s="6">
        <v>317</v>
      </c>
      <c r="B69" s="6" t="s">
        <v>196</v>
      </c>
      <c r="C69" s="6" t="s">
        <v>57</v>
      </c>
      <c r="D69" s="6" t="s">
        <v>18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28">
        <f>O27</f>
        <v>11.3</v>
      </c>
      <c r="P69" s="3">
        <f t="shared" si="142"/>
        <v>3</v>
      </c>
      <c r="Q69" s="6"/>
      <c r="R69" s="6"/>
      <c r="S69" s="6"/>
      <c r="T69" s="6"/>
      <c r="U69" s="26">
        <f>U27</f>
        <v>10.55</v>
      </c>
      <c r="V69" s="3">
        <f t="shared" si="137"/>
        <v>8</v>
      </c>
      <c r="W69" s="6"/>
      <c r="X69" s="6"/>
      <c r="Y69" s="6"/>
      <c r="Z69" s="6"/>
      <c r="AA69" s="24">
        <f>AA27</f>
        <v>8.0500000000000007</v>
      </c>
      <c r="AB69" s="3">
        <f t="shared" si="138"/>
        <v>13</v>
      </c>
      <c r="AC69" s="6"/>
      <c r="AD69" s="6"/>
      <c r="AE69" s="6"/>
      <c r="AF69" s="6"/>
      <c r="AG69" s="22">
        <f>AG27</f>
        <v>9.65</v>
      </c>
      <c r="AH69" s="3">
        <f t="shared" si="139"/>
        <v>9</v>
      </c>
      <c r="AI69" s="11">
        <f>AI27</f>
        <v>39.550000000000004</v>
      </c>
      <c r="AJ69" s="3">
        <f t="shared" si="140"/>
        <v>12</v>
      </c>
    </row>
    <row r="70" spans="1:36" x14ac:dyDescent="0.25">
      <c r="A70" s="6">
        <v>318</v>
      </c>
      <c r="B70" s="6" t="s">
        <v>197</v>
      </c>
      <c r="C70" s="6" t="s">
        <v>57</v>
      </c>
      <c r="D70" s="6" t="s">
        <v>18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28">
        <f>O16</f>
        <v>10.45</v>
      </c>
      <c r="P70" s="3">
        <f t="shared" si="142"/>
        <v>12</v>
      </c>
      <c r="Q70" s="6"/>
      <c r="R70" s="6"/>
      <c r="S70" s="6"/>
      <c r="T70" s="6"/>
      <c r="U70" s="26">
        <f>U16</f>
        <v>9.6000000000000014</v>
      </c>
      <c r="V70" s="3">
        <f t="shared" si="137"/>
        <v>15</v>
      </c>
      <c r="W70" s="6"/>
      <c r="X70" s="6"/>
      <c r="Y70" s="6"/>
      <c r="Z70" s="6"/>
      <c r="AA70" s="24">
        <f>AA16</f>
        <v>10.100000000000001</v>
      </c>
      <c r="AB70" s="3">
        <f t="shared" si="138"/>
        <v>4</v>
      </c>
      <c r="AC70" s="6"/>
      <c r="AD70" s="6"/>
      <c r="AE70" s="6"/>
      <c r="AF70" s="6"/>
      <c r="AG70" s="22">
        <f>AG16</f>
        <v>8.5499999999999989</v>
      </c>
      <c r="AH70" s="3">
        <f t="shared" si="139"/>
        <v>14</v>
      </c>
      <c r="AI70" s="11">
        <f>AI16</f>
        <v>38.700000000000003</v>
      </c>
      <c r="AJ70" s="3">
        <f t="shared" si="140"/>
        <v>13</v>
      </c>
    </row>
    <row r="71" spans="1:36" x14ac:dyDescent="0.25">
      <c r="A71" s="6">
        <v>319</v>
      </c>
      <c r="B71" s="6" t="s">
        <v>198</v>
      </c>
      <c r="C71" s="6" t="s">
        <v>57</v>
      </c>
      <c r="D71" s="6" t="s">
        <v>18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28">
        <f>O28</f>
        <v>11</v>
      </c>
      <c r="P71" s="3">
        <f t="shared" si="142"/>
        <v>6</v>
      </c>
      <c r="Q71" s="6"/>
      <c r="R71" s="6"/>
      <c r="S71" s="6"/>
      <c r="T71" s="6"/>
      <c r="U71" s="26">
        <f>U28</f>
        <v>10.5</v>
      </c>
      <c r="V71" s="3">
        <f t="shared" si="137"/>
        <v>9</v>
      </c>
      <c r="W71" s="6"/>
      <c r="X71" s="6"/>
      <c r="Y71" s="6"/>
      <c r="Z71" s="6"/>
      <c r="AA71" s="24">
        <f>AA28</f>
        <v>9.1</v>
      </c>
      <c r="AB71" s="3">
        <f t="shared" si="138"/>
        <v>11</v>
      </c>
      <c r="AC71" s="6"/>
      <c r="AD71" s="6"/>
      <c r="AE71" s="6"/>
      <c r="AF71" s="6"/>
      <c r="AG71" s="22">
        <f>AG28</f>
        <v>9.6</v>
      </c>
      <c r="AH71" s="3">
        <f t="shared" si="139"/>
        <v>10</v>
      </c>
      <c r="AI71" s="11">
        <f>AI28</f>
        <v>40.200000000000003</v>
      </c>
      <c r="AJ71" s="3">
        <f t="shared" si="140"/>
        <v>9</v>
      </c>
    </row>
    <row r="72" spans="1:36" x14ac:dyDescent="0.25">
      <c r="A72" s="6">
        <v>320</v>
      </c>
      <c r="B72" s="6" t="s">
        <v>199</v>
      </c>
      <c r="C72" s="6" t="s">
        <v>57</v>
      </c>
      <c r="D72" s="6" t="s">
        <v>18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28">
        <f t="shared" ref="O72:O73" si="147">O29</f>
        <v>10.6</v>
      </c>
      <c r="P72" s="3">
        <f t="shared" si="142"/>
        <v>11</v>
      </c>
      <c r="Q72" s="6"/>
      <c r="R72" s="6"/>
      <c r="S72" s="6"/>
      <c r="T72" s="6"/>
      <c r="U72" s="26">
        <f t="shared" ref="U72:U73" si="148">U29</f>
        <v>9.8000000000000007</v>
      </c>
      <c r="V72" s="3">
        <f t="shared" si="137"/>
        <v>13</v>
      </c>
      <c r="W72" s="6"/>
      <c r="X72" s="6"/>
      <c r="Y72" s="6"/>
      <c r="Z72" s="6"/>
      <c r="AA72" s="24">
        <f t="shared" ref="AA72:AA73" si="149">AA29</f>
        <v>10.050000000000001</v>
      </c>
      <c r="AB72" s="3">
        <f t="shared" si="138"/>
        <v>5</v>
      </c>
      <c r="AC72" s="6"/>
      <c r="AD72" s="6"/>
      <c r="AE72" s="6"/>
      <c r="AF72" s="6"/>
      <c r="AG72" s="22">
        <f t="shared" ref="AG72:AG73" si="150">AG29</f>
        <v>9.1999999999999993</v>
      </c>
      <c r="AH72" s="3">
        <f t="shared" si="139"/>
        <v>13</v>
      </c>
      <c r="AI72" s="11">
        <f t="shared" ref="AI72:AI73" si="151">AI29</f>
        <v>39.65</v>
      </c>
      <c r="AJ72" s="3">
        <f t="shared" si="140"/>
        <v>11</v>
      </c>
    </row>
    <row r="73" spans="1:36" x14ac:dyDescent="0.25">
      <c r="A73" s="6">
        <v>321</v>
      </c>
      <c r="B73" s="6" t="s">
        <v>200</v>
      </c>
      <c r="C73" s="6" t="s">
        <v>57</v>
      </c>
      <c r="D73" s="6" t="s">
        <v>18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28">
        <f t="shared" si="147"/>
        <v>11.25</v>
      </c>
      <c r="P73" s="3">
        <f t="shared" si="142"/>
        <v>4</v>
      </c>
      <c r="Q73" s="6"/>
      <c r="R73" s="6"/>
      <c r="S73" s="6"/>
      <c r="T73" s="6"/>
      <c r="U73" s="26">
        <f t="shared" si="148"/>
        <v>9.8000000000000007</v>
      </c>
      <c r="V73" s="3">
        <f t="shared" si="137"/>
        <v>13</v>
      </c>
      <c r="W73" s="6"/>
      <c r="X73" s="6"/>
      <c r="Y73" s="6"/>
      <c r="Z73" s="6"/>
      <c r="AA73" s="24">
        <f t="shared" si="149"/>
        <v>9.65</v>
      </c>
      <c r="AB73" s="3">
        <f t="shared" si="138"/>
        <v>8</v>
      </c>
      <c r="AC73" s="6"/>
      <c r="AD73" s="6"/>
      <c r="AE73" s="6"/>
      <c r="AF73" s="6"/>
      <c r="AG73" s="22">
        <f t="shared" si="150"/>
        <v>10</v>
      </c>
      <c r="AH73" s="3">
        <f t="shared" si="139"/>
        <v>8</v>
      </c>
      <c r="AI73" s="11">
        <f t="shared" si="151"/>
        <v>40.700000000000003</v>
      </c>
      <c r="AJ73" s="3">
        <f t="shared" si="140"/>
        <v>8</v>
      </c>
    </row>
    <row r="74" spans="1:36" x14ac:dyDescent="0.25">
      <c r="A74" s="6">
        <v>324</v>
      </c>
      <c r="B74" s="6" t="s">
        <v>210</v>
      </c>
      <c r="C74" s="6" t="s">
        <v>71</v>
      </c>
      <c r="D74" s="6" t="s">
        <v>18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28">
        <f>O36</f>
        <v>0</v>
      </c>
      <c r="P74" s="3">
        <f t="shared" si="142"/>
        <v>15</v>
      </c>
      <c r="Q74" s="6"/>
      <c r="R74" s="6"/>
      <c r="S74" s="6"/>
      <c r="T74" s="6"/>
      <c r="U74" s="26">
        <f>U36</f>
        <v>0</v>
      </c>
      <c r="V74" s="3">
        <f t="shared" si="137"/>
        <v>16</v>
      </c>
      <c r="W74" s="6"/>
      <c r="X74" s="6"/>
      <c r="Y74" s="6"/>
      <c r="Z74" s="6"/>
      <c r="AA74" s="24">
        <f>AA36</f>
        <v>0</v>
      </c>
      <c r="AB74" s="3">
        <f t="shared" si="138"/>
        <v>15</v>
      </c>
      <c r="AC74" s="6"/>
      <c r="AD74" s="6"/>
      <c r="AE74" s="6"/>
      <c r="AF74" s="6"/>
      <c r="AG74" s="22">
        <f>AG36</f>
        <v>0</v>
      </c>
      <c r="AH74" s="3">
        <f t="shared" si="139"/>
        <v>15</v>
      </c>
      <c r="AI74" s="11">
        <f>AI36</f>
        <v>0</v>
      </c>
      <c r="AJ74" s="3">
        <f t="shared" si="140"/>
        <v>16</v>
      </c>
    </row>
    <row r="75" spans="1:36" x14ac:dyDescent="0.25">
      <c r="A75" s="6">
        <v>339</v>
      </c>
      <c r="B75" s="6" t="s">
        <v>222</v>
      </c>
      <c r="C75" s="6" t="s">
        <v>52</v>
      </c>
      <c r="D75" s="6" t="s">
        <v>18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28">
        <f>O55</f>
        <v>10.7</v>
      </c>
      <c r="P75" s="3">
        <f t="shared" si="142"/>
        <v>10</v>
      </c>
      <c r="Q75" s="6"/>
      <c r="R75" s="6"/>
      <c r="S75" s="6"/>
      <c r="T75" s="6"/>
      <c r="U75" s="26">
        <f>U55</f>
        <v>10.5</v>
      </c>
      <c r="V75" s="3">
        <f t="shared" si="137"/>
        <v>9</v>
      </c>
      <c r="W75" s="6"/>
      <c r="X75" s="6"/>
      <c r="Y75" s="6"/>
      <c r="Z75" s="6"/>
      <c r="AA75" s="24">
        <f>AA55</f>
        <v>9.6999999999999993</v>
      </c>
      <c r="AB75" s="3">
        <f t="shared" si="138"/>
        <v>7</v>
      </c>
      <c r="AC75" s="6"/>
      <c r="AD75" s="6"/>
      <c r="AE75" s="6"/>
      <c r="AF75" s="6"/>
      <c r="AG75" s="22">
        <f>AG55</f>
        <v>10.050000000000001</v>
      </c>
      <c r="AH75" s="3">
        <f t="shared" si="139"/>
        <v>7</v>
      </c>
      <c r="AI75" s="11">
        <f>AI55</f>
        <v>40.950000000000003</v>
      </c>
      <c r="AJ75" s="3">
        <f t="shared" si="140"/>
        <v>7</v>
      </c>
    </row>
    <row r="76" spans="1:36" x14ac:dyDescent="0.25">
      <c r="A76" s="6">
        <v>340</v>
      </c>
      <c r="B76" s="6" t="s">
        <v>223</v>
      </c>
      <c r="C76" s="6" t="s">
        <v>52</v>
      </c>
      <c r="D76" s="6" t="s">
        <v>18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28">
        <f t="shared" ref="O76:O77" si="152">O56</f>
        <v>10.149999999999999</v>
      </c>
      <c r="P76" s="3">
        <f t="shared" si="142"/>
        <v>14</v>
      </c>
      <c r="Q76" s="6"/>
      <c r="R76" s="6"/>
      <c r="S76" s="6"/>
      <c r="T76" s="6"/>
      <c r="U76" s="26">
        <f t="shared" ref="U76:U77" si="153">U56</f>
        <v>10.5</v>
      </c>
      <c r="V76" s="3">
        <f t="shared" si="137"/>
        <v>9</v>
      </c>
      <c r="W76" s="6"/>
      <c r="X76" s="6"/>
      <c r="Y76" s="6"/>
      <c r="Z76" s="6"/>
      <c r="AA76" s="24">
        <f t="shared" ref="AA76:AA77" si="154">AA56</f>
        <v>6.2999999999999989</v>
      </c>
      <c r="AB76" s="3">
        <f t="shared" si="138"/>
        <v>14</v>
      </c>
      <c r="AC76" s="6"/>
      <c r="AD76" s="6"/>
      <c r="AE76" s="6"/>
      <c r="AF76" s="6"/>
      <c r="AG76" s="22">
        <f t="shared" ref="AG76:AG77" si="155">AG56</f>
        <v>9.6</v>
      </c>
      <c r="AH76" s="3">
        <f t="shared" si="139"/>
        <v>10</v>
      </c>
      <c r="AI76" s="11">
        <f t="shared" ref="AI76:AI77" si="156">AI56</f>
        <v>36.549999999999997</v>
      </c>
      <c r="AJ76" s="3">
        <f t="shared" si="140"/>
        <v>14</v>
      </c>
    </row>
    <row r="77" spans="1:36" x14ac:dyDescent="0.25">
      <c r="A77" s="6">
        <v>341</v>
      </c>
      <c r="B77" s="6" t="s">
        <v>224</v>
      </c>
      <c r="C77" s="6" t="s">
        <v>52</v>
      </c>
      <c r="D77" s="6" t="s">
        <v>18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28">
        <f t="shared" si="152"/>
        <v>10.399999999999999</v>
      </c>
      <c r="P77" s="3">
        <f t="shared" si="142"/>
        <v>13</v>
      </c>
      <c r="Q77" s="6"/>
      <c r="R77" s="6"/>
      <c r="S77" s="6"/>
      <c r="T77" s="6"/>
      <c r="U77" s="26">
        <f t="shared" si="153"/>
        <v>11.4</v>
      </c>
      <c r="V77" s="3">
        <f t="shared" si="137"/>
        <v>2</v>
      </c>
      <c r="W77" s="6"/>
      <c r="X77" s="6"/>
      <c r="Y77" s="6"/>
      <c r="Z77" s="6"/>
      <c r="AA77" s="24">
        <f t="shared" si="154"/>
        <v>9.0500000000000007</v>
      </c>
      <c r="AB77" s="3">
        <f t="shared" si="138"/>
        <v>12</v>
      </c>
      <c r="AC77" s="6"/>
      <c r="AD77" s="6"/>
      <c r="AE77" s="6"/>
      <c r="AF77" s="6"/>
      <c r="AG77" s="22">
        <f t="shared" si="155"/>
        <v>11.1</v>
      </c>
      <c r="AH77" s="3">
        <f t="shared" si="139"/>
        <v>1</v>
      </c>
      <c r="AI77" s="11">
        <f t="shared" si="156"/>
        <v>41.949999999999996</v>
      </c>
      <c r="AJ77" s="3">
        <f t="shared" si="140"/>
        <v>6</v>
      </c>
    </row>
    <row r="78" spans="1:36" x14ac:dyDescent="0.25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</row>
    <row r="79" spans="1:36" x14ac:dyDescent="0.25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</row>
    <row r="80" spans="1:36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</row>
    <row r="81" spans="1:36" x14ac:dyDescent="0.25">
      <c r="A81" s="6" t="s">
        <v>294</v>
      </c>
      <c r="B81" s="6" t="s">
        <v>92</v>
      </c>
      <c r="C81" s="6" t="s">
        <v>93</v>
      </c>
      <c r="D81" s="6" t="s">
        <v>298</v>
      </c>
      <c r="E81" s="3"/>
      <c r="F81" s="3"/>
      <c r="G81" s="3"/>
      <c r="H81" s="3"/>
      <c r="I81" s="13"/>
      <c r="J81" s="3"/>
      <c r="K81" s="3"/>
      <c r="L81" s="3"/>
      <c r="M81" s="3"/>
      <c r="N81" s="13"/>
      <c r="O81" s="15" t="s">
        <v>248</v>
      </c>
      <c r="P81" s="14" t="s">
        <v>267</v>
      </c>
      <c r="Q81" s="3"/>
      <c r="R81" s="3"/>
      <c r="S81" s="3"/>
      <c r="T81" s="3"/>
      <c r="U81" s="17" t="s">
        <v>249</v>
      </c>
      <c r="V81" s="16" t="s">
        <v>267</v>
      </c>
      <c r="W81" s="3"/>
      <c r="X81" s="3"/>
      <c r="Y81" s="3"/>
      <c r="Z81" s="3"/>
      <c r="AA81" s="19" t="s">
        <v>250</v>
      </c>
      <c r="AB81" s="18" t="s">
        <v>267</v>
      </c>
      <c r="AC81" s="3"/>
      <c r="AD81" s="3"/>
      <c r="AE81" s="3"/>
      <c r="AF81" s="3"/>
      <c r="AG81" s="20" t="s">
        <v>251</v>
      </c>
      <c r="AH81" s="20" t="s">
        <v>267</v>
      </c>
      <c r="AI81" s="13" t="s">
        <v>274</v>
      </c>
      <c r="AJ81" s="3" t="s">
        <v>267</v>
      </c>
    </row>
    <row r="82" spans="1:36" x14ac:dyDescent="0.25">
      <c r="A82" s="6">
        <v>304</v>
      </c>
      <c r="B82" s="6" t="s">
        <v>190</v>
      </c>
      <c r="C82" s="6" t="s">
        <v>47</v>
      </c>
      <c r="D82" s="6" t="s">
        <v>18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28">
        <f>O8</f>
        <v>11</v>
      </c>
      <c r="P82" s="3">
        <f>_xlfn.RANK.EQ(O82,(O$82:O$89),0)</f>
        <v>6</v>
      </c>
      <c r="Q82" s="6"/>
      <c r="R82" s="6"/>
      <c r="S82" s="6"/>
      <c r="T82" s="6"/>
      <c r="U82" s="26">
        <f>U8</f>
        <v>10.9</v>
      </c>
      <c r="V82" s="3">
        <f t="shared" ref="V82:V89" si="157">_xlfn.RANK.EQ(U82,(U$82:U$89),0)</f>
        <v>6</v>
      </c>
      <c r="W82" s="6"/>
      <c r="X82" s="6"/>
      <c r="Y82" s="6"/>
      <c r="Z82" s="6"/>
      <c r="AA82" s="24">
        <f>AA8</f>
        <v>10.350000000000001</v>
      </c>
      <c r="AB82" s="3">
        <f t="shared" ref="AB82:AB89" si="158">_xlfn.RANK.EQ(AA82,(AA$82:AA$89),0)</f>
        <v>5</v>
      </c>
      <c r="AC82" s="6"/>
      <c r="AD82" s="6"/>
      <c r="AE82" s="6"/>
      <c r="AF82" s="6"/>
      <c r="AG82" s="22">
        <f>AG8</f>
        <v>9.8500000000000014</v>
      </c>
      <c r="AH82" s="3">
        <f t="shared" ref="AH82:AH89" si="159">_xlfn.RANK.EQ(AG82,(AG$82:AG$89),0)</f>
        <v>8</v>
      </c>
      <c r="AI82" s="11">
        <f>AI8</f>
        <v>42.1</v>
      </c>
      <c r="AJ82" s="3">
        <f t="shared" ref="AJ82:AJ89" si="160">_xlfn.RANK.EQ(AI82,(AI$82:AI$89),0)</f>
        <v>6</v>
      </c>
    </row>
    <row r="83" spans="1:36" x14ac:dyDescent="0.25">
      <c r="A83" s="6">
        <v>307</v>
      </c>
      <c r="B83" s="6" t="s">
        <v>193</v>
      </c>
      <c r="C83" s="6" t="s">
        <v>57</v>
      </c>
      <c r="D83" s="6" t="s">
        <v>18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28">
        <f>O13</f>
        <v>11.4</v>
      </c>
      <c r="P83" s="3">
        <f t="shared" ref="P83:P89" si="161">_xlfn.RANK.EQ(O83,(O$82:O$89),0)</f>
        <v>2</v>
      </c>
      <c r="Q83" s="6"/>
      <c r="R83" s="6"/>
      <c r="S83" s="6"/>
      <c r="T83" s="6"/>
      <c r="U83" s="26">
        <f>U13</f>
        <v>11.55</v>
      </c>
      <c r="V83" s="3">
        <f t="shared" si="157"/>
        <v>3</v>
      </c>
      <c r="W83" s="6"/>
      <c r="X83" s="6"/>
      <c r="Y83" s="6"/>
      <c r="Z83" s="6"/>
      <c r="AA83" s="24">
        <f>AA13</f>
        <v>11.15</v>
      </c>
      <c r="AB83" s="3">
        <f t="shared" si="158"/>
        <v>2</v>
      </c>
      <c r="AC83" s="6"/>
      <c r="AD83" s="6"/>
      <c r="AE83" s="6"/>
      <c r="AF83" s="6"/>
      <c r="AG83" s="22">
        <f>AG13</f>
        <v>10.75</v>
      </c>
      <c r="AH83" s="3">
        <f t="shared" si="159"/>
        <v>3</v>
      </c>
      <c r="AI83" s="11">
        <f>AI13</f>
        <v>44.85</v>
      </c>
      <c r="AJ83" s="3">
        <f t="shared" si="160"/>
        <v>2</v>
      </c>
    </row>
    <row r="84" spans="1:36" x14ac:dyDescent="0.25">
      <c r="A84" s="6">
        <v>308</v>
      </c>
      <c r="B84" s="6" t="s">
        <v>194</v>
      </c>
      <c r="C84" s="6" t="s">
        <v>57</v>
      </c>
      <c r="D84" s="6" t="s">
        <v>18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28">
        <f t="shared" ref="O84:O85" si="162">O14</f>
        <v>11.4</v>
      </c>
      <c r="P84" s="3">
        <f t="shared" si="161"/>
        <v>2</v>
      </c>
      <c r="Q84" s="6"/>
      <c r="R84" s="6"/>
      <c r="S84" s="6"/>
      <c r="T84" s="6"/>
      <c r="U84" s="26">
        <f t="shared" ref="U84:U85" si="163">U14</f>
        <v>11.3</v>
      </c>
      <c r="V84" s="3">
        <f t="shared" si="157"/>
        <v>5</v>
      </c>
      <c r="W84" s="6"/>
      <c r="X84" s="6"/>
      <c r="Y84" s="6"/>
      <c r="Z84" s="6"/>
      <c r="AA84" s="24">
        <f t="shared" ref="AA84:AA85" si="164">AA14</f>
        <v>10.85</v>
      </c>
      <c r="AB84" s="3">
        <f t="shared" si="158"/>
        <v>3</v>
      </c>
      <c r="AC84" s="6"/>
      <c r="AD84" s="6"/>
      <c r="AE84" s="6"/>
      <c r="AF84" s="6"/>
      <c r="AG84" s="22">
        <f t="shared" ref="AG84:AG85" si="165">AG14</f>
        <v>10.15</v>
      </c>
      <c r="AH84" s="3">
        <f t="shared" si="159"/>
        <v>4</v>
      </c>
      <c r="AI84" s="11">
        <f t="shared" ref="AI84:AI85" si="166">AI14</f>
        <v>43.7</v>
      </c>
      <c r="AJ84" s="3">
        <f t="shared" si="160"/>
        <v>4</v>
      </c>
    </row>
    <row r="85" spans="1:36" x14ac:dyDescent="0.25">
      <c r="A85" s="6">
        <v>309</v>
      </c>
      <c r="B85" s="6" t="s">
        <v>195</v>
      </c>
      <c r="C85" s="6" t="s">
        <v>57</v>
      </c>
      <c r="D85" s="6" t="s">
        <v>18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28">
        <f t="shared" si="162"/>
        <v>10.9</v>
      </c>
      <c r="P85" s="3">
        <f t="shared" si="161"/>
        <v>7</v>
      </c>
      <c r="Q85" s="6"/>
      <c r="R85" s="6"/>
      <c r="S85" s="6"/>
      <c r="T85" s="6"/>
      <c r="U85" s="26">
        <f t="shared" si="163"/>
        <v>9</v>
      </c>
      <c r="V85" s="3">
        <f t="shared" si="157"/>
        <v>8</v>
      </c>
      <c r="W85" s="6"/>
      <c r="X85" s="6"/>
      <c r="Y85" s="6"/>
      <c r="Z85" s="6"/>
      <c r="AA85" s="24">
        <f t="shared" si="164"/>
        <v>9.3000000000000007</v>
      </c>
      <c r="AB85" s="3">
        <f t="shared" si="158"/>
        <v>7</v>
      </c>
      <c r="AC85" s="6"/>
      <c r="AD85" s="6"/>
      <c r="AE85" s="6"/>
      <c r="AF85" s="6"/>
      <c r="AG85" s="22">
        <f t="shared" si="165"/>
        <v>10</v>
      </c>
      <c r="AH85" s="3">
        <f t="shared" si="159"/>
        <v>6</v>
      </c>
      <c r="AI85" s="11">
        <f t="shared" si="166"/>
        <v>39.200000000000003</v>
      </c>
      <c r="AJ85" s="3">
        <f t="shared" si="160"/>
        <v>8</v>
      </c>
    </row>
    <row r="86" spans="1:36" x14ac:dyDescent="0.25">
      <c r="A86" s="6">
        <v>322</v>
      </c>
      <c r="B86" s="6" t="s">
        <v>208</v>
      </c>
      <c r="C86" s="6" t="s">
        <v>71</v>
      </c>
      <c r="D86" s="6" t="s">
        <v>18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28">
        <f>O34</f>
        <v>11.1</v>
      </c>
      <c r="P86" s="3">
        <f t="shared" si="161"/>
        <v>5</v>
      </c>
      <c r="Q86" s="6"/>
      <c r="R86" s="6"/>
      <c r="S86" s="6"/>
      <c r="T86" s="6"/>
      <c r="U86" s="26">
        <f>U34</f>
        <v>11.350000000000001</v>
      </c>
      <c r="V86" s="3">
        <f t="shared" si="157"/>
        <v>4</v>
      </c>
      <c r="W86" s="6"/>
      <c r="X86" s="6"/>
      <c r="Y86" s="6"/>
      <c r="Z86" s="6"/>
      <c r="AA86" s="24">
        <f>AA34</f>
        <v>10.5</v>
      </c>
      <c r="AB86" s="3">
        <f t="shared" si="158"/>
        <v>4</v>
      </c>
      <c r="AC86" s="6"/>
      <c r="AD86" s="6"/>
      <c r="AE86" s="6"/>
      <c r="AF86" s="6"/>
      <c r="AG86" s="22">
        <f>AG34</f>
        <v>10.8</v>
      </c>
      <c r="AH86" s="3">
        <f t="shared" si="159"/>
        <v>2</v>
      </c>
      <c r="AI86" s="11">
        <f>AI34</f>
        <v>43.75</v>
      </c>
      <c r="AJ86" s="3">
        <f t="shared" si="160"/>
        <v>3</v>
      </c>
    </row>
    <row r="87" spans="1:36" x14ac:dyDescent="0.25">
      <c r="A87" s="6">
        <v>323</v>
      </c>
      <c r="B87" s="6" t="s">
        <v>209</v>
      </c>
      <c r="C87" s="6" t="s">
        <v>71</v>
      </c>
      <c r="D87" s="6" t="s">
        <v>18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28">
        <f>O35</f>
        <v>11.15</v>
      </c>
      <c r="P87" s="3">
        <f t="shared" si="161"/>
        <v>4</v>
      </c>
      <c r="Q87" s="6"/>
      <c r="R87" s="6"/>
      <c r="S87" s="6"/>
      <c r="T87" s="6"/>
      <c r="U87" s="26">
        <f>U35</f>
        <v>11.65</v>
      </c>
      <c r="V87" s="3">
        <f t="shared" si="157"/>
        <v>1</v>
      </c>
      <c r="W87" s="6"/>
      <c r="X87" s="6"/>
      <c r="Y87" s="6"/>
      <c r="Z87" s="6"/>
      <c r="AA87" s="24">
        <f>AA35</f>
        <v>11.45</v>
      </c>
      <c r="AB87" s="3">
        <f t="shared" si="158"/>
        <v>1</v>
      </c>
      <c r="AC87" s="6"/>
      <c r="AD87" s="6"/>
      <c r="AE87" s="6"/>
      <c r="AF87" s="6"/>
      <c r="AG87" s="22">
        <f>AG35</f>
        <v>11.450000000000001</v>
      </c>
      <c r="AH87" s="3">
        <f t="shared" si="159"/>
        <v>1</v>
      </c>
      <c r="AI87" s="11">
        <f>AI35</f>
        <v>45.7</v>
      </c>
      <c r="AJ87" s="3">
        <f t="shared" si="160"/>
        <v>1</v>
      </c>
    </row>
    <row r="88" spans="1:36" x14ac:dyDescent="0.25">
      <c r="A88" s="6">
        <v>325</v>
      </c>
      <c r="B88" s="6" t="s">
        <v>211</v>
      </c>
      <c r="C88" s="6" t="s">
        <v>71</v>
      </c>
      <c r="D88" s="6" t="s">
        <v>18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28">
        <f>O37</f>
        <v>11.450000000000001</v>
      </c>
      <c r="P88" s="3">
        <f t="shared" si="161"/>
        <v>1</v>
      </c>
      <c r="Q88" s="6"/>
      <c r="R88" s="6"/>
      <c r="S88" s="6"/>
      <c r="T88" s="6"/>
      <c r="U88" s="26">
        <f>U37</f>
        <v>11.600000000000001</v>
      </c>
      <c r="V88" s="3">
        <f t="shared" si="157"/>
        <v>2</v>
      </c>
      <c r="W88" s="6"/>
      <c r="X88" s="6"/>
      <c r="Y88" s="6"/>
      <c r="Z88" s="6"/>
      <c r="AA88" s="24">
        <f>AA37</f>
        <v>9.75</v>
      </c>
      <c r="AB88" s="3">
        <f t="shared" si="158"/>
        <v>6</v>
      </c>
      <c r="AC88" s="6"/>
      <c r="AD88" s="6"/>
      <c r="AE88" s="6"/>
      <c r="AF88" s="6"/>
      <c r="AG88" s="22">
        <f>AG37</f>
        <v>10</v>
      </c>
      <c r="AH88" s="3">
        <f t="shared" si="159"/>
        <v>6</v>
      </c>
      <c r="AI88" s="11">
        <f>AI37</f>
        <v>42.800000000000004</v>
      </c>
      <c r="AJ88" s="3">
        <f t="shared" si="160"/>
        <v>5</v>
      </c>
    </row>
    <row r="89" spans="1:36" x14ac:dyDescent="0.25">
      <c r="A89" s="6">
        <v>342</v>
      </c>
      <c r="B89" s="6" t="s">
        <v>225</v>
      </c>
      <c r="C89" s="6" t="s">
        <v>52</v>
      </c>
      <c r="D89" s="6" t="s">
        <v>18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28">
        <f>O58</f>
        <v>10.299999999999999</v>
      </c>
      <c r="P89" s="3">
        <f t="shared" si="161"/>
        <v>8</v>
      </c>
      <c r="Q89" s="6"/>
      <c r="R89" s="6"/>
      <c r="S89" s="6"/>
      <c r="T89" s="6"/>
      <c r="U89" s="26">
        <f>U58</f>
        <v>9.9499999999999993</v>
      </c>
      <c r="V89" s="3">
        <f t="shared" si="157"/>
        <v>7</v>
      </c>
      <c r="W89" s="6"/>
      <c r="X89" s="6"/>
      <c r="Y89" s="6"/>
      <c r="Z89" s="6"/>
      <c r="AA89" s="24">
        <f>AA58</f>
        <v>8.9</v>
      </c>
      <c r="AB89" s="3">
        <f t="shared" si="158"/>
        <v>8</v>
      </c>
      <c r="AC89" s="6"/>
      <c r="AD89" s="6"/>
      <c r="AE89" s="6"/>
      <c r="AF89" s="6"/>
      <c r="AG89" s="22">
        <f>AG58</f>
        <v>10.1</v>
      </c>
      <c r="AH89" s="3">
        <f t="shared" si="159"/>
        <v>5</v>
      </c>
      <c r="AI89" s="11">
        <f>AI58</f>
        <v>39.25</v>
      </c>
      <c r="AJ89" s="3">
        <f t="shared" si="160"/>
        <v>7</v>
      </c>
    </row>
    <row r="90" spans="1:36" x14ac:dyDescent="0.25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</row>
    <row r="91" spans="1:36" x14ac:dyDescent="0.25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</row>
    <row r="92" spans="1:36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</row>
    <row r="93" spans="1:36" x14ac:dyDescent="0.25">
      <c r="A93" s="6" t="s">
        <v>295</v>
      </c>
      <c r="B93" s="6" t="s">
        <v>92</v>
      </c>
      <c r="C93" s="6" t="s">
        <v>93</v>
      </c>
      <c r="D93" s="6" t="s">
        <v>298</v>
      </c>
      <c r="E93" s="3"/>
      <c r="F93" s="3"/>
      <c r="G93" s="3"/>
      <c r="H93" s="3"/>
      <c r="I93" s="13"/>
      <c r="J93" s="3"/>
      <c r="K93" s="3"/>
      <c r="L93" s="3"/>
      <c r="M93" s="3"/>
      <c r="N93" s="13"/>
      <c r="O93" s="15" t="s">
        <v>248</v>
      </c>
      <c r="P93" s="14" t="s">
        <v>267</v>
      </c>
      <c r="Q93" s="3"/>
      <c r="R93" s="3"/>
      <c r="S93" s="3"/>
      <c r="T93" s="3"/>
      <c r="U93" s="17" t="s">
        <v>249</v>
      </c>
      <c r="V93" s="16" t="s">
        <v>267</v>
      </c>
      <c r="W93" s="3"/>
      <c r="X93" s="3"/>
      <c r="Y93" s="3"/>
      <c r="Z93" s="3"/>
      <c r="AA93" s="19" t="s">
        <v>250</v>
      </c>
      <c r="AB93" s="18" t="s">
        <v>267</v>
      </c>
      <c r="AC93" s="3"/>
      <c r="AD93" s="3"/>
      <c r="AE93" s="3"/>
      <c r="AF93" s="3"/>
      <c r="AG93" s="20" t="s">
        <v>251</v>
      </c>
      <c r="AH93" s="20" t="s">
        <v>267</v>
      </c>
      <c r="AI93" s="13" t="s">
        <v>274</v>
      </c>
      <c r="AJ93" s="3" t="s">
        <v>267</v>
      </c>
    </row>
    <row r="94" spans="1:36" x14ac:dyDescent="0.25">
      <c r="A94" s="6">
        <v>311</v>
      </c>
      <c r="B94" s="41" t="s">
        <v>240</v>
      </c>
      <c r="C94" s="6" t="s">
        <v>57</v>
      </c>
      <c r="D94" s="6" t="s">
        <v>18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28">
        <f>O17</f>
        <v>10.199999999999999</v>
      </c>
      <c r="P94" s="3">
        <f>_xlfn.RANK.EQ(O94,(O$94:O$109),0)</f>
        <v>13</v>
      </c>
      <c r="Q94" s="6"/>
      <c r="R94" s="6"/>
      <c r="S94" s="6"/>
      <c r="T94" s="6"/>
      <c r="U94" s="26">
        <f>U17</f>
        <v>10.6</v>
      </c>
      <c r="V94" s="3">
        <f t="shared" ref="V94:V109" si="167">_xlfn.RANK.EQ(U94,(U$94:U$109),0)</f>
        <v>6</v>
      </c>
      <c r="W94" s="6"/>
      <c r="X94" s="6"/>
      <c r="Y94" s="6"/>
      <c r="Z94" s="6"/>
      <c r="AA94" s="24">
        <f>AA17</f>
        <v>10.799999999999999</v>
      </c>
      <c r="AB94" s="3">
        <f t="shared" ref="AB94:AB109" si="168">_xlfn.RANK.EQ(AA94,(AA$94:AA$109),0)</f>
        <v>3</v>
      </c>
      <c r="AC94" s="6"/>
      <c r="AD94" s="6"/>
      <c r="AE94" s="6"/>
      <c r="AF94" s="6"/>
      <c r="AG94" s="22">
        <f>AG17</f>
        <v>8.4499999999999993</v>
      </c>
      <c r="AH94" s="3">
        <f t="shared" ref="AH94:AH109" si="169">_xlfn.RANK.EQ(AG94,(AG$94:AG$109),0)</f>
        <v>15</v>
      </c>
      <c r="AI94" s="11">
        <f>AI17</f>
        <v>40.049999999999997</v>
      </c>
      <c r="AJ94" s="3">
        <f t="shared" ref="AJ94:AJ109" si="170">_xlfn.RANK.EQ(AI94,(AI$94:AI$109),0)</f>
        <v>6</v>
      </c>
    </row>
    <row r="95" spans="1:36" x14ac:dyDescent="0.25">
      <c r="A95" s="6">
        <v>313</v>
      </c>
      <c r="B95" s="41" t="s">
        <v>202</v>
      </c>
      <c r="C95" s="6" t="s">
        <v>71</v>
      </c>
      <c r="D95" s="6" t="s">
        <v>18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28">
        <f>O21</f>
        <v>11.200000000000001</v>
      </c>
      <c r="P95" s="3">
        <f t="shared" ref="P95:P109" si="171">_xlfn.RANK.EQ(O95,(O$94:O$109),0)</f>
        <v>3</v>
      </c>
      <c r="Q95" s="6"/>
      <c r="R95" s="6"/>
      <c r="S95" s="6"/>
      <c r="T95" s="6"/>
      <c r="U95" s="26">
        <f>U21</f>
        <v>11.45</v>
      </c>
      <c r="V95" s="3">
        <f t="shared" si="167"/>
        <v>2</v>
      </c>
      <c r="W95" s="6"/>
      <c r="X95" s="6"/>
      <c r="Y95" s="6"/>
      <c r="Z95" s="6"/>
      <c r="AA95" s="24">
        <f>AA21</f>
        <v>10.25</v>
      </c>
      <c r="AB95" s="3">
        <f t="shared" si="168"/>
        <v>4</v>
      </c>
      <c r="AC95" s="6"/>
      <c r="AD95" s="6"/>
      <c r="AE95" s="6"/>
      <c r="AF95" s="6"/>
      <c r="AG95" s="22">
        <f>AG21</f>
        <v>11.25</v>
      </c>
      <c r="AH95" s="3">
        <f t="shared" si="169"/>
        <v>2</v>
      </c>
      <c r="AI95" s="11">
        <f>AI21</f>
        <v>44.15</v>
      </c>
      <c r="AJ95" s="3">
        <f t="shared" si="170"/>
        <v>3</v>
      </c>
    </row>
    <row r="96" spans="1:36" x14ac:dyDescent="0.25">
      <c r="A96" s="6">
        <v>315</v>
      </c>
      <c r="B96" s="41" t="s">
        <v>204</v>
      </c>
      <c r="C96" s="6" t="s">
        <v>71</v>
      </c>
      <c r="D96" s="6" t="s">
        <v>18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28">
        <f>O23</f>
        <v>11.35</v>
      </c>
      <c r="P96" s="3">
        <f t="shared" si="171"/>
        <v>2</v>
      </c>
      <c r="Q96" s="6"/>
      <c r="R96" s="6"/>
      <c r="S96" s="6"/>
      <c r="T96" s="6"/>
      <c r="U96" s="26">
        <f>U23</f>
        <v>11.15</v>
      </c>
      <c r="V96" s="3">
        <f t="shared" si="167"/>
        <v>4</v>
      </c>
      <c r="W96" s="6"/>
      <c r="X96" s="6"/>
      <c r="Y96" s="6"/>
      <c r="Z96" s="6"/>
      <c r="AA96" s="24">
        <f>AA23</f>
        <v>11.7</v>
      </c>
      <c r="AB96" s="3">
        <f t="shared" si="168"/>
        <v>1</v>
      </c>
      <c r="AC96" s="6"/>
      <c r="AD96" s="6"/>
      <c r="AE96" s="6"/>
      <c r="AF96" s="6"/>
      <c r="AG96" s="22">
        <f>AG23</f>
        <v>11</v>
      </c>
      <c r="AH96" s="3">
        <f t="shared" si="169"/>
        <v>3</v>
      </c>
      <c r="AI96" s="11">
        <f>AI23</f>
        <v>45.2</v>
      </c>
      <c r="AJ96" s="3">
        <f t="shared" si="170"/>
        <v>2</v>
      </c>
    </row>
    <row r="97" spans="1:36" x14ac:dyDescent="0.25">
      <c r="A97" s="6">
        <v>316</v>
      </c>
      <c r="B97" s="41" t="s">
        <v>205</v>
      </c>
      <c r="C97" s="6" t="s">
        <v>71</v>
      </c>
      <c r="D97" s="6" t="s">
        <v>18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28">
        <f>O24</f>
        <v>11.700000000000001</v>
      </c>
      <c r="P97" s="3">
        <f t="shared" si="171"/>
        <v>1</v>
      </c>
      <c r="Q97" s="6"/>
      <c r="R97" s="6"/>
      <c r="S97" s="6"/>
      <c r="T97" s="6"/>
      <c r="U97" s="26">
        <f>U24</f>
        <v>11.4</v>
      </c>
      <c r="V97" s="3">
        <f t="shared" si="167"/>
        <v>3</v>
      </c>
      <c r="W97" s="6"/>
      <c r="X97" s="6"/>
      <c r="Y97" s="6"/>
      <c r="Z97" s="6"/>
      <c r="AA97" s="24">
        <f>AA24</f>
        <v>11.3</v>
      </c>
      <c r="AB97" s="3">
        <f t="shared" si="168"/>
        <v>2</v>
      </c>
      <c r="AC97" s="6"/>
      <c r="AD97" s="6"/>
      <c r="AE97" s="6"/>
      <c r="AF97" s="6"/>
      <c r="AG97" s="22">
        <f>AG24</f>
        <v>11.35</v>
      </c>
      <c r="AH97" s="3">
        <f t="shared" si="169"/>
        <v>1</v>
      </c>
      <c r="AI97" s="11">
        <f>AI24</f>
        <v>45.750000000000007</v>
      </c>
      <c r="AJ97" s="3">
        <f t="shared" si="170"/>
        <v>1</v>
      </c>
    </row>
    <row r="98" spans="1:36" x14ac:dyDescent="0.25">
      <c r="A98" s="6">
        <v>326</v>
      </c>
      <c r="B98" s="41" t="s">
        <v>212</v>
      </c>
      <c r="C98" s="6" t="s">
        <v>57</v>
      </c>
      <c r="D98" s="6" t="s">
        <v>18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28">
        <f>O40</f>
        <v>0</v>
      </c>
      <c r="P98" s="3">
        <f t="shared" si="171"/>
        <v>16</v>
      </c>
      <c r="Q98" s="6"/>
      <c r="R98" s="6"/>
      <c r="S98" s="6"/>
      <c r="T98" s="6"/>
      <c r="U98" s="26">
        <f>U40</f>
        <v>0</v>
      </c>
      <c r="V98" s="3">
        <f t="shared" si="167"/>
        <v>16</v>
      </c>
      <c r="W98" s="6"/>
      <c r="X98" s="6"/>
      <c r="Y98" s="6"/>
      <c r="Z98" s="6"/>
      <c r="AA98" s="24">
        <f>AA40</f>
        <v>0</v>
      </c>
      <c r="AB98" s="3">
        <f t="shared" si="168"/>
        <v>16</v>
      </c>
      <c r="AC98" s="6"/>
      <c r="AD98" s="6"/>
      <c r="AE98" s="6"/>
      <c r="AF98" s="6"/>
      <c r="AG98" s="22">
        <f>AG40</f>
        <v>0</v>
      </c>
      <c r="AH98" s="3">
        <f t="shared" si="169"/>
        <v>16</v>
      </c>
      <c r="AI98" s="11">
        <f>AI40</f>
        <v>0</v>
      </c>
      <c r="AJ98" s="3">
        <f t="shared" si="170"/>
        <v>16</v>
      </c>
    </row>
    <row r="99" spans="1:36" x14ac:dyDescent="0.25">
      <c r="A99" s="6">
        <v>327</v>
      </c>
      <c r="B99" s="41" t="s">
        <v>239</v>
      </c>
      <c r="C99" s="6" t="s">
        <v>57</v>
      </c>
      <c r="D99" s="6" t="s">
        <v>18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28">
        <f>O31</f>
        <v>10.4</v>
      </c>
      <c r="P99" s="3">
        <f t="shared" si="171"/>
        <v>10</v>
      </c>
      <c r="Q99" s="6"/>
      <c r="R99" s="6"/>
      <c r="S99" s="6"/>
      <c r="T99" s="6"/>
      <c r="U99" s="26">
        <f>U31</f>
        <v>8.4500000000000011</v>
      </c>
      <c r="V99" s="3">
        <f t="shared" si="167"/>
        <v>15</v>
      </c>
      <c r="W99" s="6"/>
      <c r="X99" s="6"/>
      <c r="Y99" s="6"/>
      <c r="Z99" s="6"/>
      <c r="AA99" s="24">
        <f>AA31</f>
        <v>9.7999999999999989</v>
      </c>
      <c r="AB99" s="3">
        <f t="shared" si="168"/>
        <v>6</v>
      </c>
      <c r="AC99" s="6"/>
      <c r="AD99" s="6"/>
      <c r="AE99" s="6"/>
      <c r="AF99" s="6"/>
      <c r="AG99" s="22">
        <f>AG31</f>
        <v>9.5499999999999989</v>
      </c>
      <c r="AH99" s="3">
        <f t="shared" si="169"/>
        <v>12</v>
      </c>
      <c r="AI99" s="11">
        <f>AI31</f>
        <v>38.199999999999996</v>
      </c>
      <c r="AJ99" s="3">
        <f t="shared" si="170"/>
        <v>12</v>
      </c>
    </row>
    <row r="100" spans="1:36" x14ac:dyDescent="0.25">
      <c r="A100" s="6">
        <v>328</v>
      </c>
      <c r="B100" s="41" t="s">
        <v>238</v>
      </c>
      <c r="C100" s="6" t="s">
        <v>57</v>
      </c>
      <c r="D100" s="6" t="s">
        <v>18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28">
        <f>O41</f>
        <v>10</v>
      </c>
      <c r="P100" s="3">
        <f t="shared" si="171"/>
        <v>15</v>
      </c>
      <c r="Q100" s="6"/>
      <c r="R100" s="6"/>
      <c r="S100" s="6"/>
      <c r="T100" s="6"/>
      <c r="U100" s="26">
        <f>U41</f>
        <v>10.15</v>
      </c>
      <c r="V100" s="3">
        <f t="shared" si="167"/>
        <v>9</v>
      </c>
      <c r="W100" s="6"/>
      <c r="X100" s="6"/>
      <c r="Y100" s="6"/>
      <c r="Z100" s="6"/>
      <c r="AA100" s="24">
        <f>AA41</f>
        <v>7.2999999999999989</v>
      </c>
      <c r="AB100" s="3">
        <f t="shared" si="168"/>
        <v>13</v>
      </c>
      <c r="AC100" s="6"/>
      <c r="AD100" s="6"/>
      <c r="AE100" s="6"/>
      <c r="AF100" s="6"/>
      <c r="AG100" s="22">
        <f>AG41</f>
        <v>8.6499999999999986</v>
      </c>
      <c r="AH100" s="3">
        <f t="shared" si="169"/>
        <v>14</v>
      </c>
      <c r="AI100" s="11">
        <f>AI41</f>
        <v>36.099999999999994</v>
      </c>
      <c r="AJ100" s="3">
        <f t="shared" si="170"/>
        <v>15</v>
      </c>
    </row>
    <row r="101" spans="1:36" x14ac:dyDescent="0.25">
      <c r="A101" s="6">
        <v>329</v>
      </c>
      <c r="B101" s="41" t="s">
        <v>213</v>
      </c>
      <c r="C101" s="6" t="s">
        <v>57</v>
      </c>
      <c r="D101" s="6" t="s">
        <v>18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28">
        <f t="shared" ref="O101:O103" si="172">O42</f>
        <v>10.050000000000001</v>
      </c>
      <c r="P101" s="3">
        <f t="shared" si="171"/>
        <v>14</v>
      </c>
      <c r="Q101" s="6"/>
      <c r="R101" s="6"/>
      <c r="S101" s="6"/>
      <c r="T101" s="6"/>
      <c r="U101" s="26">
        <f t="shared" ref="U101:U103" si="173">U42</f>
        <v>10.350000000000001</v>
      </c>
      <c r="V101" s="3">
        <f t="shared" si="167"/>
        <v>8</v>
      </c>
      <c r="W101" s="6"/>
      <c r="X101" s="6"/>
      <c r="Y101" s="6"/>
      <c r="Z101" s="6"/>
      <c r="AA101" s="24">
        <f t="shared" ref="AA101:AA103" si="174">AA42</f>
        <v>8</v>
      </c>
      <c r="AB101" s="3">
        <f t="shared" si="168"/>
        <v>10</v>
      </c>
      <c r="AC101" s="6"/>
      <c r="AD101" s="6"/>
      <c r="AE101" s="6"/>
      <c r="AF101" s="6"/>
      <c r="AG101" s="22">
        <f t="shared" ref="AG101:AG103" si="175">AG42</f>
        <v>10.25</v>
      </c>
      <c r="AH101" s="3">
        <f t="shared" si="169"/>
        <v>7</v>
      </c>
      <c r="AI101" s="11">
        <f t="shared" ref="AI101:AI103" si="176">AI42</f>
        <v>38.650000000000006</v>
      </c>
      <c r="AJ101" s="3">
        <f t="shared" si="170"/>
        <v>10</v>
      </c>
    </row>
    <row r="102" spans="1:36" x14ac:dyDescent="0.25">
      <c r="A102" s="6">
        <v>330</v>
      </c>
      <c r="B102" s="41" t="s">
        <v>214</v>
      </c>
      <c r="C102" s="6" t="s">
        <v>57</v>
      </c>
      <c r="D102" s="6" t="s">
        <v>18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28">
        <f t="shared" si="172"/>
        <v>10.75</v>
      </c>
      <c r="P102" s="3">
        <f t="shared" si="171"/>
        <v>8</v>
      </c>
      <c r="Q102" s="6"/>
      <c r="R102" s="6"/>
      <c r="S102" s="6"/>
      <c r="T102" s="6"/>
      <c r="U102" s="26">
        <f t="shared" si="173"/>
        <v>9.3500000000000014</v>
      </c>
      <c r="V102" s="3">
        <f t="shared" si="167"/>
        <v>13</v>
      </c>
      <c r="W102" s="6"/>
      <c r="X102" s="6"/>
      <c r="Y102" s="6"/>
      <c r="Z102" s="6"/>
      <c r="AA102" s="24">
        <f t="shared" si="174"/>
        <v>9.2999999999999989</v>
      </c>
      <c r="AB102" s="3">
        <f t="shared" si="168"/>
        <v>8</v>
      </c>
      <c r="AC102" s="6"/>
      <c r="AD102" s="6"/>
      <c r="AE102" s="6"/>
      <c r="AF102" s="6"/>
      <c r="AG102" s="22">
        <f t="shared" si="175"/>
        <v>9.7999999999999989</v>
      </c>
      <c r="AH102" s="3">
        <f t="shared" si="169"/>
        <v>11</v>
      </c>
      <c r="AI102" s="11">
        <f t="shared" si="176"/>
        <v>39.199999999999996</v>
      </c>
      <c r="AJ102" s="3">
        <f t="shared" si="170"/>
        <v>8</v>
      </c>
    </row>
    <row r="103" spans="1:36" x14ac:dyDescent="0.25">
      <c r="A103" s="6">
        <v>331</v>
      </c>
      <c r="B103" s="41" t="s">
        <v>215</v>
      </c>
      <c r="C103" s="6" t="s">
        <v>57</v>
      </c>
      <c r="D103" s="6" t="s">
        <v>18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28">
        <f t="shared" si="172"/>
        <v>11.05</v>
      </c>
      <c r="P103" s="3">
        <f t="shared" si="171"/>
        <v>6</v>
      </c>
      <c r="Q103" s="6"/>
      <c r="R103" s="6"/>
      <c r="S103" s="6"/>
      <c r="T103" s="6"/>
      <c r="U103" s="26">
        <f t="shared" si="173"/>
        <v>10.600000000000001</v>
      </c>
      <c r="V103" s="3">
        <f t="shared" si="167"/>
        <v>5</v>
      </c>
      <c r="W103" s="6"/>
      <c r="X103" s="6"/>
      <c r="Y103" s="6"/>
      <c r="Z103" s="6"/>
      <c r="AA103" s="24">
        <f t="shared" si="174"/>
        <v>9.4</v>
      </c>
      <c r="AB103" s="3">
        <f t="shared" si="168"/>
        <v>7</v>
      </c>
      <c r="AC103" s="6"/>
      <c r="AD103" s="6"/>
      <c r="AE103" s="6"/>
      <c r="AF103" s="6"/>
      <c r="AG103" s="22">
        <f t="shared" si="175"/>
        <v>10</v>
      </c>
      <c r="AH103" s="3">
        <f t="shared" si="169"/>
        <v>9</v>
      </c>
      <c r="AI103" s="11">
        <f t="shared" si="176"/>
        <v>41.050000000000004</v>
      </c>
      <c r="AJ103" s="3">
        <f t="shared" si="170"/>
        <v>5</v>
      </c>
    </row>
    <row r="104" spans="1:36" x14ac:dyDescent="0.25">
      <c r="A104" s="6">
        <v>332</v>
      </c>
      <c r="B104" s="41" t="s">
        <v>216</v>
      </c>
      <c r="C104" s="6" t="s">
        <v>47</v>
      </c>
      <c r="D104" s="6" t="s">
        <v>18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28">
        <f>O47</f>
        <v>10.6</v>
      </c>
      <c r="P104" s="3">
        <f t="shared" si="171"/>
        <v>9</v>
      </c>
      <c r="Q104" s="6"/>
      <c r="R104" s="6"/>
      <c r="S104" s="6"/>
      <c r="T104" s="6"/>
      <c r="U104" s="26">
        <f>U47</f>
        <v>10.050000000000001</v>
      </c>
      <c r="V104" s="3">
        <f t="shared" si="167"/>
        <v>11</v>
      </c>
      <c r="W104" s="6"/>
      <c r="X104" s="6"/>
      <c r="Y104" s="6"/>
      <c r="Z104" s="6"/>
      <c r="AA104" s="24">
        <f>AA47</f>
        <v>7.8000000000000007</v>
      </c>
      <c r="AB104" s="3">
        <f t="shared" si="168"/>
        <v>11</v>
      </c>
      <c r="AC104" s="6"/>
      <c r="AD104" s="6"/>
      <c r="AE104" s="6"/>
      <c r="AF104" s="6"/>
      <c r="AG104" s="22">
        <f>AG47</f>
        <v>10.3</v>
      </c>
      <c r="AH104" s="3">
        <f t="shared" si="169"/>
        <v>6</v>
      </c>
      <c r="AI104" s="11">
        <f>AI47</f>
        <v>38.75</v>
      </c>
      <c r="AJ104" s="3">
        <f t="shared" si="170"/>
        <v>9</v>
      </c>
    </row>
    <row r="105" spans="1:36" x14ac:dyDescent="0.25">
      <c r="A105" s="6">
        <v>333</v>
      </c>
      <c r="B105" s="41" t="s">
        <v>217</v>
      </c>
      <c r="C105" s="6" t="s">
        <v>47</v>
      </c>
      <c r="D105" s="6" t="s">
        <v>18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28">
        <f t="shared" ref="O105:O108" si="177">O48</f>
        <v>10.35</v>
      </c>
      <c r="P105" s="3">
        <f t="shared" si="171"/>
        <v>12</v>
      </c>
      <c r="Q105" s="6"/>
      <c r="R105" s="6"/>
      <c r="S105" s="6"/>
      <c r="T105" s="6"/>
      <c r="U105" s="26">
        <f t="shared" ref="U105:U108" si="178">U48</f>
        <v>9.5</v>
      </c>
      <c r="V105" s="3">
        <f t="shared" si="167"/>
        <v>12</v>
      </c>
      <c r="W105" s="6"/>
      <c r="X105" s="6"/>
      <c r="Y105" s="6"/>
      <c r="Z105" s="6"/>
      <c r="AA105" s="24">
        <f t="shared" ref="AA105:AA108" si="179">AA48</f>
        <v>6.9499999999999993</v>
      </c>
      <c r="AB105" s="3">
        <f t="shared" si="168"/>
        <v>15</v>
      </c>
      <c r="AC105" s="6"/>
      <c r="AD105" s="6"/>
      <c r="AE105" s="6"/>
      <c r="AF105" s="6"/>
      <c r="AG105" s="22">
        <f t="shared" ref="AG105:AG108" si="180">AG48</f>
        <v>10.050000000000001</v>
      </c>
      <c r="AH105" s="3">
        <f t="shared" si="169"/>
        <v>8</v>
      </c>
      <c r="AI105" s="11">
        <f t="shared" ref="AI105:AI108" si="181">AI48</f>
        <v>36.85</v>
      </c>
      <c r="AJ105" s="3">
        <f t="shared" si="170"/>
        <v>14</v>
      </c>
    </row>
    <row r="106" spans="1:36" x14ac:dyDescent="0.25">
      <c r="A106" s="6">
        <v>334</v>
      </c>
      <c r="B106" s="41" t="s">
        <v>218</v>
      </c>
      <c r="C106" s="6" t="s">
        <v>47</v>
      </c>
      <c r="D106" s="6" t="s">
        <v>18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28">
        <f t="shared" si="177"/>
        <v>10.95</v>
      </c>
      <c r="P106" s="3">
        <f t="shared" si="171"/>
        <v>7</v>
      </c>
      <c r="Q106" s="6"/>
      <c r="R106" s="6"/>
      <c r="S106" s="6"/>
      <c r="T106" s="6"/>
      <c r="U106" s="26">
        <f t="shared" si="178"/>
        <v>10.5</v>
      </c>
      <c r="V106" s="3">
        <f t="shared" si="167"/>
        <v>7</v>
      </c>
      <c r="W106" s="6"/>
      <c r="X106" s="6"/>
      <c r="Y106" s="6"/>
      <c r="Z106" s="6"/>
      <c r="AA106" s="24">
        <f t="shared" si="179"/>
        <v>7.0000000000000009</v>
      </c>
      <c r="AB106" s="3">
        <f t="shared" si="168"/>
        <v>14</v>
      </c>
      <c r="AC106" s="6"/>
      <c r="AD106" s="6"/>
      <c r="AE106" s="6"/>
      <c r="AF106" s="6"/>
      <c r="AG106" s="22">
        <f t="shared" si="180"/>
        <v>10.75</v>
      </c>
      <c r="AH106" s="3">
        <f t="shared" si="169"/>
        <v>4</v>
      </c>
      <c r="AI106" s="11">
        <f t="shared" si="181"/>
        <v>39.200000000000003</v>
      </c>
      <c r="AJ106" s="3">
        <f t="shared" si="170"/>
        <v>7</v>
      </c>
    </row>
    <row r="107" spans="1:36" x14ac:dyDescent="0.25">
      <c r="A107" s="6">
        <v>335</v>
      </c>
      <c r="B107" s="41" t="s">
        <v>219</v>
      </c>
      <c r="C107" s="6" t="s">
        <v>47</v>
      </c>
      <c r="D107" s="6" t="s">
        <v>18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8">
        <f t="shared" si="177"/>
        <v>11.15</v>
      </c>
      <c r="P107" s="3">
        <f t="shared" si="171"/>
        <v>4</v>
      </c>
      <c r="Q107" s="6"/>
      <c r="R107" s="6"/>
      <c r="S107" s="6"/>
      <c r="T107" s="6"/>
      <c r="U107" s="26">
        <f t="shared" si="178"/>
        <v>8.75</v>
      </c>
      <c r="V107" s="3">
        <f t="shared" si="167"/>
        <v>14</v>
      </c>
      <c r="W107" s="6"/>
      <c r="X107" s="6"/>
      <c r="Y107" s="6"/>
      <c r="Z107" s="6"/>
      <c r="AA107" s="24">
        <f t="shared" si="179"/>
        <v>7.4499999999999993</v>
      </c>
      <c r="AB107" s="3">
        <f t="shared" si="168"/>
        <v>12</v>
      </c>
      <c r="AC107" s="6"/>
      <c r="AD107" s="6"/>
      <c r="AE107" s="6"/>
      <c r="AF107" s="6"/>
      <c r="AG107" s="22">
        <f t="shared" si="180"/>
        <v>9.8999999999999986</v>
      </c>
      <c r="AH107" s="3">
        <f t="shared" si="169"/>
        <v>10</v>
      </c>
      <c r="AI107" s="11">
        <f t="shared" si="181"/>
        <v>37.25</v>
      </c>
      <c r="AJ107" s="3">
        <f t="shared" si="170"/>
        <v>13</v>
      </c>
    </row>
    <row r="108" spans="1:36" x14ac:dyDescent="0.25">
      <c r="A108" s="6">
        <v>336</v>
      </c>
      <c r="B108" s="41" t="s">
        <v>220</v>
      </c>
      <c r="C108" s="6" t="s">
        <v>47</v>
      </c>
      <c r="D108" s="6" t="s">
        <v>18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28">
        <f t="shared" si="177"/>
        <v>11.15</v>
      </c>
      <c r="P108" s="3">
        <f t="shared" si="171"/>
        <v>4</v>
      </c>
      <c r="Q108" s="6"/>
      <c r="R108" s="6"/>
      <c r="S108" s="6"/>
      <c r="T108" s="6"/>
      <c r="U108" s="26">
        <f t="shared" si="178"/>
        <v>11.600000000000001</v>
      </c>
      <c r="V108" s="3">
        <f t="shared" si="167"/>
        <v>1</v>
      </c>
      <c r="W108" s="6"/>
      <c r="X108" s="6"/>
      <c r="Y108" s="6"/>
      <c r="Z108" s="6"/>
      <c r="AA108" s="24">
        <f t="shared" si="179"/>
        <v>9.9</v>
      </c>
      <c r="AB108" s="3">
        <f t="shared" si="168"/>
        <v>5</v>
      </c>
      <c r="AC108" s="6"/>
      <c r="AD108" s="6"/>
      <c r="AE108" s="6"/>
      <c r="AF108" s="6"/>
      <c r="AG108" s="22">
        <f t="shared" si="180"/>
        <v>10.4</v>
      </c>
      <c r="AH108" s="3">
        <f t="shared" si="169"/>
        <v>5</v>
      </c>
      <c r="AI108" s="11">
        <f t="shared" si="181"/>
        <v>43.05</v>
      </c>
      <c r="AJ108" s="3">
        <f t="shared" si="170"/>
        <v>4</v>
      </c>
    </row>
    <row r="109" spans="1:36" x14ac:dyDescent="0.25">
      <c r="A109" s="6">
        <v>337</v>
      </c>
      <c r="B109" s="41" t="s">
        <v>221</v>
      </c>
      <c r="C109" s="6" t="s">
        <v>52</v>
      </c>
      <c r="D109" s="6" t="s">
        <v>18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28">
        <f>O54</f>
        <v>10.399999999999999</v>
      </c>
      <c r="P109" s="3">
        <f t="shared" si="171"/>
        <v>11</v>
      </c>
      <c r="Q109" s="6"/>
      <c r="R109" s="6"/>
      <c r="S109" s="6"/>
      <c r="T109" s="6"/>
      <c r="U109" s="26">
        <f>U54</f>
        <v>10.100000000000001</v>
      </c>
      <c r="V109" s="3">
        <f t="shared" si="167"/>
        <v>10</v>
      </c>
      <c r="W109" s="6"/>
      <c r="X109" s="6"/>
      <c r="Y109" s="6"/>
      <c r="Z109" s="6"/>
      <c r="AA109" s="24">
        <f>AA54</f>
        <v>9</v>
      </c>
      <c r="AB109" s="3">
        <f t="shared" si="168"/>
        <v>9</v>
      </c>
      <c r="AC109" s="6"/>
      <c r="AD109" s="6"/>
      <c r="AE109" s="6"/>
      <c r="AF109" s="6"/>
      <c r="AG109" s="22">
        <f>AG54</f>
        <v>8.75</v>
      </c>
      <c r="AH109" s="3">
        <f t="shared" si="169"/>
        <v>13</v>
      </c>
      <c r="AI109" s="11">
        <f>AI54</f>
        <v>38.25</v>
      </c>
      <c r="AJ109" s="3">
        <f t="shared" si="170"/>
        <v>11</v>
      </c>
    </row>
  </sheetData>
  <mergeCells count="57">
    <mergeCell ref="AM53:AZ53"/>
    <mergeCell ref="A59:AJ60"/>
    <mergeCell ref="A78:AJ80"/>
    <mergeCell ref="A90:AJ92"/>
    <mergeCell ref="A1:AJ1"/>
    <mergeCell ref="AM2:AZ2"/>
    <mergeCell ref="AM46:AZ46"/>
    <mergeCell ref="AM39:AZ39"/>
    <mergeCell ref="AM33:AZ33"/>
    <mergeCell ref="AM26:AZ26"/>
    <mergeCell ref="AM19:AZ19"/>
    <mergeCell ref="AM12:AZ12"/>
    <mergeCell ref="E52:P52"/>
    <mergeCell ref="Q52:V52"/>
    <mergeCell ref="W52:AB52"/>
    <mergeCell ref="AC52:AH52"/>
    <mergeCell ref="AI52:AJ52"/>
    <mergeCell ref="E45:P45"/>
    <mergeCell ref="Q45:V45"/>
    <mergeCell ref="W45:AB45"/>
    <mergeCell ref="AC45:AH45"/>
    <mergeCell ref="AI45:AJ45"/>
    <mergeCell ref="E38:P38"/>
    <mergeCell ref="Q38:V38"/>
    <mergeCell ref="W38:AB38"/>
    <mergeCell ref="AC38:AH38"/>
    <mergeCell ref="AI38:AJ38"/>
    <mergeCell ref="E32:P32"/>
    <mergeCell ref="Q32:V32"/>
    <mergeCell ref="W32:AB32"/>
    <mergeCell ref="AC32:AH32"/>
    <mergeCell ref="AI32:AJ32"/>
    <mergeCell ref="E25:P25"/>
    <mergeCell ref="Q25:V25"/>
    <mergeCell ref="W25:AB25"/>
    <mergeCell ref="AC25:AH25"/>
    <mergeCell ref="AI25:AJ25"/>
    <mergeCell ref="E18:P18"/>
    <mergeCell ref="Q18:V18"/>
    <mergeCell ref="W18:AB18"/>
    <mergeCell ref="AC18:AH18"/>
    <mergeCell ref="AI18:AJ18"/>
    <mergeCell ref="E11:P11"/>
    <mergeCell ref="Q11:V11"/>
    <mergeCell ref="W11:AB11"/>
    <mergeCell ref="AC11:AH11"/>
    <mergeCell ref="AI11:AJ11"/>
    <mergeCell ref="AM3:AO3"/>
    <mergeCell ref="AP3:AR3"/>
    <mergeCell ref="AS3:AU3"/>
    <mergeCell ref="AV3:AX3"/>
    <mergeCell ref="AM4:AZ4"/>
    <mergeCell ref="E3:P3"/>
    <mergeCell ref="Q3:V3"/>
    <mergeCell ref="W3:AB3"/>
    <mergeCell ref="AC3:AH3"/>
    <mergeCell ref="AI3:AJ3"/>
  </mergeCells>
  <conditionalFormatting sqref="A62:AJ109">
    <cfRule type="cellIs" dxfId="11" priority="1" operator="equal">
      <formula>3</formula>
    </cfRule>
    <cfRule type="cellIs" dxfId="10" priority="2" operator="equal">
      <formula>2</formula>
    </cfRule>
    <cfRule type="cellIs" dxfId="9" priority="3" operator="equal">
      <formula>1</formula>
    </cfRule>
  </conditionalFormatting>
  <conditionalFormatting sqref="AZ5:AZ11 AM12:AZ12 AZ13:AZ18 AM19:AZ19 AZ20:AZ25 AM26:AZ26 AZ27:AZ32 AM33:AZ33 AZ34:AZ38 AM39:AZ39 AZ40:AZ45 AM46:AZ46 AZ47:AZ52 AM53:AZ53 AZ54:AZ59">
    <cfRule type="cellIs" dxfId="8" priority="4" operator="equal">
      <formula>3</formula>
    </cfRule>
    <cfRule type="cellIs" dxfId="7" priority="5" operator="equal">
      <formula>2</formula>
    </cfRule>
    <cfRule type="cellIs" dxfId="6" priority="6" operator="equal">
      <formula>1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FBD6A-EC41-4ADC-9549-E6CF5CFC4DB7}">
  <dimension ref="A1:AZ60"/>
  <sheetViews>
    <sheetView tabSelected="1" zoomScale="145" zoomScaleNormal="145" workbookViewId="0">
      <selection activeCell="BC11" sqref="BC11"/>
    </sheetView>
  </sheetViews>
  <sheetFormatPr defaultRowHeight="15" x14ac:dyDescent="0.25"/>
  <cols>
    <col min="1" max="1" width="5.140625" customWidth="1"/>
    <col min="2" max="2" width="21" bestFit="1" customWidth="1"/>
    <col min="3" max="3" width="9" bestFit="1" customWidth="1"/>
    <col min="4" max="4" width="8.85546875" bestFit="1" customWidth="1"/>
    <col min="5" max="7" width="3.5703125" hidden="1" customWidth="1"/>
    <col min="8" max="8" width="4.28515625" hidden="1" customWidth="1"/>
    <col min="9" max="9" width="6.85546875" bestFit="1" customWidth="1"/>
    <col min="10" max="12" width="3.5703125" hidden="1" customWidth="1"/>
    <col min="13" max="13" width="4.28515625" hidden="1" customWidth="1"/>
    <col min="14" max="14" width="6.85546875" hidden="1" customWidth="1"/>
    <col min="15" max="15" width="6.85546875" bestFit="1" customWidth="1"/>
    <col min="16" max="16" width="4.28515625" bestFit="1" customWidth="1"/>
    <col min="17" max="19" width="3.5703125" hidden="1" customWidth="1"/>
    <col min="20" max="20" width="4.28515625" hidden="1" customWidth="1"/>
    <col min="21" max="21" width="6.85546875" bestFit="1" customWidth="1"/>
    <col min="22" max="22" width="4.28515625" bestFit="1" customWidth="1"/>
    <col min="23" max="25" width="3.5703125" hidden="1" customWidth="1"/>
    <col min="26" max="26" width="4.28515625" hidden="1" customWidth="1"/>
    <col min="27" max="27" width="6.85546875" bestFit="1" customWidth="1"/>
    <col min="28" max="28" width="4.28515625" bestFit="1" customWidth="1"/>
    <col min="29" max="31" width="3.5703125" hidden="1" customWidth="1"/>
    <col min="32" max="32" width="4.28515625" hidden="1" customWidth="1"/>
    <col min="33" max="33" width="6.85546875" bestFit="1" customWidth="1"/>
    <col min="34" max="34" width="4.28515625" bestFit="1" customWidth="1"/>
    <col min="35" max="35" width="6.85546875" bestFit="1" customWidth="1"/>
    <col min="36" max="36" width="3.85546875" bestFit="1" customWidth="1"/>
    <col min="37" max="38" width="3.5703125" customWidth="1"/>
    <col min="39" max="39" width="6.85546875" bestFit="1" customWidth="1"/>
    <col min="40" max="40" width="2" bestFit="1" customWidth="1"/>
    <col min="41" max="42" width="6.85546875" bestFit="1" customWidth="1"/>
    <col min="43" max="43" width="2" bestFit="1" customWidth="1"/>
    <col min="44" max="45" width="6.85546875" bestFit="1" customWidth="1"/>
    <col min="46" max="46" width="2" bestFit="1" customWidth="1"/>
    <col min="47" max="48" width="6.85546875" bestFit="1" customWidth="1"/>
    <col min="49" max="49" width="2" bestFit="1" customWidth="1"/>
    <col min="50" max="50" width="6.85546875" bestFit="1" customWidth="1"/>
    <col min="51" max="51" width="7.85546875" bestFit="1" customWidth="1"/>
    <col min="52" max="52" width="4.28515625" bestFit="1" customWidth="1"/>
  </cols>
  <sheetData>
    <row r="1" spans="1:52" ht="21" x14ac:dyDescent="0.35">
      <c r="A1" s="108" t="s">
        <v>102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</row>
    <row r="2" spans="1:52" x14ac:dyDescent="0.25">
      <c r="AM2" s="66" t="s">
        <v>303</v>
      </c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</row>
    <row r="3" spans="1:52" x14ac:dyDescent="0.25">
      <c r="A3" s="6" t="s">
        <v>91</v>
      </c>
      <c r="B3" s="6" t="s">
        <v>92</v>
      </c>
      <c r="C3" s="6" t="s">
        <v>93</v>
      </c>
      <c r="D3" s="6" t="s">
        <v>94</v>
      </c>
      <c r="E3" s="112" t="s">
        <v>95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4"/>
      <c r="Q3" s="109" t="s">
        <v>96</v>
      </c>
      <c r="R3" s="110"/>
      <c r="S3" s="110"/>
      <c r="T3" s="110"/>
      <c r="U3" s="110"/>
      <c r="V3" s="111"/>
      <c r="W3" s="115" t="s">
        <v>97</v>
      </c>
      <c r="X3" s="116"/>
      <c r="Y3" s="116"/>
      <c r="Z3" s="116"/>
      <c r="AA3" s="116"/>
      <c r="AB3" s="117"/>
      <c r="AC3" s="118" t="s">
        <v>98</v>
      </c>
      <c r="AD3" s="119"/>
      <c r="AE3" s="119"/>
      <c r="AF3" s="119"/>
      <c r="AG3" s="119"/>
      <c r="AH3" s="120"/>
      <c r="AI3" s="121" t="s">
        <v>277</v>
      </c>
      <c r="AJ3" s="122"/>
      <c r="AK3" s="3"/>
      <c r="AL3" s="3"/>
      <c r="AM3" s="45" t="s">
        <v>95</v>
      </c>
      <c r="AN3" s="46"/>
      <c r="AO3" s="47"/>
      <c r="AP3" s="48" t="s">
        <v>96</v>
      </c>
      <c r="AQ3" s="49"/>
      <c r="AR3" s="50"/>
      <c r="AS3" s="51" t="s">
        <v>97</v>
      </c>
      <c r="AT3" s="52"/>
      <c r="AU3" s="53"/>
      <c r="AV3" s="54" t="s">
        <v>98</v>
      </c>
      <c r="AW3" s="55"/>
      <c r="AX3" s="56"/>
      <c r="AY3" s="3" t="s">
        <v>274</v>
      </c>
      <c r="AZ3" s="6" t="s">
        <v>267</v>
      </c>
    </row>
    <row r="4" spans="1:52" x14ac:dyDescent="0.25">
      <c r="A4" s="6"/>
      <c r="B4" s="32" t="s">
        <v>185</v>
      </c>
      <c r="C4" s="6"/>
      <c r="D4" s="6"/>
      <c r="E4" s="3" t="s">
        <v>270</v>
      </c>
      <c r="F4" s="3" t="s">
        <v>271</v>
      </c>
      <c r="G4" s="3" t="s">
        <v>247</v>
      </c>
      <c r="H4" s="3" t="s">
        <v>272</v>
      </c>
      <c r="I4" s="14" t="s">
        <v>275</v>
      </c>
      <c r="J4" s="3" t="s">
        <v>270</v>
      </c>
      <c r="K4" s="3" t="s">
        <v>271</v>
      </c>
      <c r="L4" s="3" t="s">
        <v>247</v>
      </c>
      <c r="M4" s="3" t="s">
        <v>272</v>
      </c>
      <c r="N4" s="14" t="s">
        <v>276</v>
      </c>
      <c r="O4" s="14" t="s">
        <v>95</v>
      </c>
      <c r="P4" s="3" t="s">
        <v>267</v>
      </c>
      <c r="Q4" s="3" t="s">
        <v>270</v>
      </c>
      <c r="R4" s="3" t="s">
        <v>271</v>
      </c>
      <c r="S4" s="3" t="s">
        <v>247</v>
      </c>
      <c r="T4" s="3" t="s">
        <v>272</v>
      </c>
      <c r="U4" s="16" t="s">
        <v>96</v>
      </c>
      <c r="V4" s="3" t="s">
        <v>267</v>
      </c>
      <c r="W4" s="3" t="s">
        <v>270</v>
      </c>
      <c r="X4" s="3" t="s">
        <v>271</v>
      </c>
      <c r="Y4" s="3" t="s">
        <v>247</v>
      </c>
      <c r="Z4" s="3" t="s">
        <v>272</v>
      </c>
      <c r="AA4" s="18" t="s">
        <v>97</v>
      </c>
      <c r="AB4" s="3" t="s">
        <v>267</v>
      </c>
      <c r="AC4" s="3" t="s">
        <v>270</v>
      </c>
      <c r="AD4" s="3" t="s">
        <v>271</v>
      </c>
      <c r="AE4" s="3" t="s">
        <v>247</v>
      </c>
      <c r="AF4" s="3" t="s">
        <v>272</v>
      </c>
      <c r="AG4" s="20" t="s">
        <v>98</v>
      </c>
      <c r="AH4" s="3" t="s">
        <v>267</v>
      </c>
      <c r="AI4" s="3" t="s">
        <v>274</v>
      </c>
      <c r="AJ4" s="3" t="s">
        <v>267</v>
      </c>
      <c r="AK4" s="6"/>
      <c r="AL4" s="6"/>
      <c r="AM4" s="92" t="s">
        <v>185</v>
      </c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</row>
    <row r="5" spans="1:52" x14ac:dyDescent="0.25">
      <c r="A5" s="6">
        <v>101</v>
      </c>
      <c r="B5" s="6" t="s">
        <v>142</v>
      </c>
      <c r="C5" s="6" t="s">
        <v>52</v>
      </c>
      <c r="D5" s="6" t="s">
        <v>107</v>
      </c>
      <c r="E5" s="12">
        <v>3.2</v>
      </c>
      <c r="F5" s="12">
        <v>1.3</v>
      </c>
      <c r="G5" s="12">
        <v>1.1000000000000001</v>
      </c>
      <c r="H5" s="12">
        <v>0</v>
      </c>
      <c r="I5" s="15">
        <f>E5+10-((F5+G5)/2)-H5</f>
        <v>12</v>
      </c>
      <c r="J5" s="12">
        <v>2.4</v>
      </c>
      <c r="K5" s="12">
        <v>1.4</v>
      </c>
      <c r="L5" s="12">
        <v>1.2</v>
      </c>
      <c r="M5" s="12">
        <v>0</v>
      </c>
      <c r="N5" s="15">
        <f t="shared" ref="N5:N7" si="0">J5+10-((K5+L5)/2)-M5</f>
        <v>11.100000000000001</v>
      </c>
      <c r="O5" s="15">
        <f>(I5+N5)/2</f>
        <v>11.55</v>
      </c>
      <c r="P5" s="3"/>
      <c r="Q5" s="12">
        <v>1</v>
      </c>
      <c r="R5" s="12">
        <v>2.6</v>
      </c>
      <c r="S5" s="12">
        <v>2.7</v>
      </c>
      <c r="T5" s="12">
        <v>0</v>
      </c>
      <c r="U5" s="17">
        <f t="shared" ref="U5:U7" si="1">Q5+10-((R5+S5)/2)-T5</f>
        <v>8.35</v>
      </c>
      <c r="V5" s="3"/>
      <c r="W5" s="12">
        <v>3.3</v>
      </c>
      <c r="X5" s="12">
        <v>3.4</v>
      </c>
      <c r="Y5" s="12">
        <v>3.9</v>
      </c>
      <c r="Z5" s="12">
        <v>0</v>
      </c>
      <c r="AA5" s="19">
        <f t="shared" ref="AA5:AA7" si="2">W5+10-((X5+Y5)/2)-Z5</f>
        <v>9.65</v>
      </c>
      <c r="AB5" s="3"/>
      <c r="AC5" s="12">
        <v>3.2</v>
      </c>
      <c r="AD5" s="12">
        <v>2.4</v>
      </c>
      <c r="AE5" s="12">
        <v>2.5</v>
      </c>
      <c r="AF5" s="12">
        <v>0</v>
      </c>
      <c r="AG5" s="21">
        <f t="shared" ref="AG5:AG7" si="3">AC5+10-((AD5+AE5)/2)-AF5</f>
        <v>10.75</v>
      </c>
      <c r="AH5" s="3"/>
      <c r="AI5" s="13">
        <f>I5+U5+AA5+AG5</f>
        <v>40.75</v>
      </c>
      <c r="AJ5" s="3"/>
      <c r="AK5" s="6"/>
      <c r="AL5" s="6"/>
      <c r="AM5" s="15">
        <f>I5</f>
        <v>12</v>
      </c>
      <c r="AN5" s="14"/>
      <c r="AO5" s="14"/>
      <c r="AP5" s="17">
        <f>U5</f>
        <v>8.35</v>
      </c>
      <c r="AQ5" s="16"/>
      <c r="AR5" s="16"/>
      <c r="AS5" s="19">
        <f>AA5</f>
        <v>9.65</v>
      </c>
      <c r="AT5" s="18"/>
      <c r="AU5" s="18"/>
      <c r="AV5" s="21">
        <f>AG5</f>
        <v>10.75</v>
      </c>
      <c r="AW5" s="20"/>
      <c r="AX5" s="20"/>
      <c r="AY5" s="3"/>
      <c r="AZ5" s="3"/>
    </row>
    <row r="6" spans="1:52" x14ac:dyDescent="0.25">
      <c r="A6" s="6">
        <v>102</v>
      </c>
      <c r="B6" s="6" t="s">
        <v>108</v>
      </c>
      <c r="C6" s="6" t="s">
        <v>52</v>
      </c>
      <c r="D6" s="6" t="s">
        <v>107</v>
      </c>
      <c r="E6" s="12">
        <v>3.2</v>
      </c>
      <c r="F6" s="12">
        <v>1.3</v>
      </c>
      <c r="G6" s="12">
        <v>1.4</v>
      </c>
      <c r="H6" s="12">
        <v>0</v>
      </c>
      <c r="I6" s="15">
        <f t="shared" ref="I6:I7" si="4">E6+10-((F6+G6)/2)-H6</f>
        <v>11.85</v>
      </c>
      <c r="J6" s="12">
        <v>2.4</v>
      </c>
      <c r="K6" s="12">
        <v>1.4</v>
      </c>
      <c r="L6" s="12">
        <v>1.4</v>
      </c>
      <c r="M6" s="12">
        <v>0</v>
      </c>
      <c r="N6" s="15">
        <f t="shared" si="0"/>
        <v>11</v>
      </c>
      <c r="O6" s="15">
        <f t="shared" ref="O6:O7" si="5">(I6+N6)/2</f>
        <v>11.425000000000001</v>
      </c>
      <c r="P6" s="3"/>
      <c r="Q6" s="12">
        <v>1.1000000000000001</v>
      </c>
      <c r="R6" s="12">
        <v>1.7</v>
      </c>
      <c r="S6" s="12">
        <v>1.5</v>
      </c>
      <c r="T6" s="12">
        <v>0</v>
      </c>
      <c r="U6" s="17">
        <f t="shared" si="1"/>
        <v>9.5</v>
      </c>
      <c r="V6" s="3"/>
      <c r="W6" s="12">
        <v>3.1</v>
      </c>
      <c r="X6" s="12">
        <v>4.0999999999999996</v>
      </c>
      <c r="Y6" s="12">
        <v>3.6</v>
      </c>
      <c r="Z6" s="12">
        <v>0</v>
      </c>
      <c r="AA6" s="19">
        <f t="shared" si="2"/>
        <v>9.25</v>
      </c>
      <c r="AB6" s="3"/>
      <c r="AC6" s="12">
        <v>3.4</v>
      </c>
      <c r="AD6" s="12">
        <v>3.8</v>
      </c>
      <c r="AE6" s="12">
        <v>4</v>
      </c>
      <c r="AF6" s="12">
        <v>0</v>
      </c>
      <c r="AG6" s="21">
        <f t="shared" si="3"/>
        <v>9.5</v>
      </c>
      <c r="AH6" s="3"/>
      <c r="AI6" s="13">
        <f t="shared" ref="AI6:AI7" si="6">I6+U6+AA6+AG6</f>
        <v>40.1</v>
      </c>
      <c r="AJ6" s="3"/>
      <c r="AK6" s="6"/>
      <c r="AL6" s="6"/>
      <c r="AM6" s="15">
        <f t="shared" ref="AM6:AM7" si="7">I6</f>
        <v>11.85</v>
      </c>
      <c r="AN6" s="14"/>
      <c r="AO6" s="14"/>
      <c r="AP6" s="17">
        <f t="shared" ref="AP6:AP7" si="8">U6</f>
        <v>9.5</v>
      </c>
      <c r="AQ6" s="16"/>
      <c r="AR6" s="16"/>
      <c r="AS6" s="19">
        <f t="shared" ref="AS6:AS7" si="9">AA6</f>
        <v>9.25</v>
      </c>
      <c r="AT6" s="18"/>
      <c r="AU6" s="18"/>
      <c r="AV6" s="21">
        <f t="shared" ref="AV6:AV7" si="10">AG6</f>
        <v>9.5</v>
      </c>
      <c r="AW6" s="20"/>
      <c r="AX6" s="20"/>
      <c r="AY6" s="3"/>
      <c r="AZ6" s="3"/>
    </row>
    <row r="7" spans="1:52" x14ac:dyDescent="0.25">
      <c r="A7" s="6">
        <v>103</v>
      </c>
      <c r="B7" s="6" t="s">
        <v>109</v>
      </c>
      <c r="C7" s="6" t="s">
        <v>52</v>
      </c>
      <c r="D7" s="6" t="s">
        <v>107</v>
      </c>
      <c r="E7" s="12">
        <v>2.4</v>
      </c>
      <c r="F7" s="12">
        <v>1.9</v>
      </c>
      <c r="G7" s="12">
        <v>1.7</v>
      </c>
      <c r="H7" s="12">
        <v>0</v>
      </c>
      <c r="I7" s="15">
        <f t="shared" si="4"/>
        <v>10.600000000000001</v>
      </c>
      <c r="J7" s="12">
        <v>1.6</v>
      </c>
      <c r="K7" s="12">
        <v>1.3</v>
      </c>
      <c r="L7" s="12">
        <v>1.3</v>
      </c>
      <c r="M7" s="12">
        <v>0</v>
      </c>
      <c r="N7" s="15">
        <f t="shared" si="0"/>
        <v>10.299999999999999</v>
      </c>
      <c r="O7" s="15">
        <f t="shared" si="5"/>
        <v>10.45</v>
      </c>
      <c r="P7" s="3"/>
      <c r="Q7" s="12">
        <v>0.9</v>
      </c>
      <c r="R7" s="12">
        <v>2.8</v>
      </c>
      <c r="S7" s="12">
        <v>3</v>
      </c>
      <c r="T7" s="12">
        <v>0</v>
      </c>
      <c r="U7" s="17">
        <f t="shared" si="1"/>
        <v>8</v>
      </c>
      <c r="V7" s="3"/>
      <c r="W7" s="12">
        <v>2.9</v>
      </c>
      <c r="X7" s="12">
        <v>2.2000000000000002</v>
      </c>
      <c r="Y7" s="12">
        <v>1.9</v>
      </c>
      <c r="Z7" s="12">
        <v>0</v>
      </c>
      <c r="AA7" s="19">
        <f t="shared" si="2"/>
        <v>10.850000000000001</v>
      </c>
      <c r="AB7" s="3"/>
      <c r="AC7" s="12">
        <v>3.2</v>
      </c>
      <c r="AD7" s="12">
        <v>2.6</v>
      </c>
      <c r="AE7" s="12">
        <v>2.4</v>
      </c>
      <c r="AF7" s="12">
        <v>0</v>
      </c>
      <c r="AG7" s="21">
        <f t="shared" si="3"/>
        <v>10.7</v>
      </c>
      <c r="AH7" s="3"/>
      <c r="AI7" s="13">
        <f t="shared" si="6"/>
        <v>40.150000000000006</v>
      </c>
      <c r="AJ7" s="3"/>
      <c r="AK7" s="6"/>
      <c r="AL7" s="6"/>
      <c r="AM7" s="15">
        <f t="shared" si="7"/>
        <v>10.600000000000001</v>
      </c>
      <c r="AN7" s="14"/>
      <c r="AO7" s="14"/>
      <c r="AP7" s="17">
        <f t="shared" si="8"/>
        <v>8</v>
      </c>
      <c r="AQ7" s="16"/>
      <c r="AR7" s="16"/>
      <c r="AS7" s="19">
        <f t="shared" si="9"/>
        <v>10.850000000000001</v>
      </c>
      <c r="AT7" s="18"/>
      <c r="AU7" s="18"/>
      <c r="AV7" s="21">
        <f t="shared" si="10"/>
        <v>10.7</v>
      </c>
      <c r="AW7" s="20"/>
      <c r="AX7" s="20"/>
      <c r="AY7" s="3"/>
      <c r="AZ7" s="3"/>
    </row>
    <row r="8" spans="1:52" x14ac:dyDescent="0.25">
      <c r="A8" s="6"/>
      <c r="B8" s="6"/>
      <c r="C8" s="6"/>
      <c r="D8" s="6"/>
      <c r="E8" s="112" t="s">
        <v>95</v>
      </c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4"/>
      <c r="Q8" s="109" t="s">
        <v>96</v>
      </c>
      <c r="R8" s="110"/>
      <c r="S8" s="110"/>
      <c r="T8" s="110"/>
      <c r="U8" s="110"/>
      <c r="V8" s="111"/>
      <c r="W8" s="115" t="s">
        <v>97</v>
      </c>
      <c r="X8" s="116"/>
      <c r="Y8" s="116"/>
      <c r="Z8" s="116"/>
      <c r="AA8" s="116"/>
      <c r="AB8" s="117"/>
      <c r="AC8" s="118" t="s">
        <v>98</v>
      </c>
      <c r="AD8" s="119"/>
      <c r="AE8" s="119"/>
      <c r="AF8" s="119"/>
      <c r="AG8" s="119"/>
      <c r="AH8" s="120"/>
      <c r="AI8" s="121" t="s">
        <v>277</v>
      </c>
      <c r="AJ8" s="122"/>
      <c r="AK8" s="6"/>
      <c r="AL8" s="6"/>
      <c r="AM8" s="15">
        <f>SUM(AM5:AM7)</f>
        <v>34.450000000000003</v>
      </c>
      <c r="AN8" s="14"/>
      <c r="AO8" s="14"/>
      <c r="AP8" s="17">
        <f>SUM(AP5:AP7)</f>
        <v>25.85</v>
      </c>
      <c r="AQ8" s="16"/>
      <c r="AR8" s="16"/>
      <c r="AS8" s="19">
        <f>SUM(AS5:AS7)</f>
        <v>29.75</v>
      </c>
      <c r="AT8" s="18"/>
      <c r="AU8" s="18"/>
      <c r="AV8" s="21">
        <f>SUM(AV5:AV7)</f>
        <v>30.95</v>
      </c>
      <c r="AW8" s="20"/>
      <c r="AX8" s="20"/>
      <c r="AY8" s="13">
        <f>SUM(AM8:AX8)</f>
        <v>121.00000000000001</v>
      </c>
      <c r="AZ8" s="3">
        <f>_xlfn.RANK.EQ(AY8,(AY$8:AY$15),0)</f>
        <v>2</v>
      </c>
    </row>
    <row r="9" spans="1:52" x14ac:dyDescent="0.25">
      <c r="A9" s="6"/>
      <c r="B9" s="32" t="s">
        <v>232</v>
      </c>
      <c r="C9" s="6"/>
      <c r="D9" s="6"/>
      <c r="E9" s="3" t="s">
        <v>270</v>
      </c>
      <c r="F9" s="3" t="s">
        <v>271</v>
      </c>
      <c r="G9" s="3" t="s">
        <v>247</v>
      </c>
      <c r="H9" s="3" t="s">
        <v>272</v>
      </c>
      <c r="I9" s="14" t="s">
        <v>275</v>
      </c>
      <c r="J9" s="3" t="s">
        <v>270</v>
      </c>
      <c r="K9" s="3" t="s">
        <v>271</v>
      </c>
      <c r="L9" s="3" t="s">
        <v>247</v>
      </c>
      <c r="M9" s="3" t="s">
        <v>272</v>
      </c>
      <c r="N9" s="14" t="s">
        <v>276</v>
      </c>
      <c r="O9" s="14" t="s">
        <v>95</v>
      </c>
      <c r="P9" s="3" t="s">
        <v>267</v>
      </c>
      <c r="Q9" s="3" t="s">
        <v>270</v>
      </c>
      <c r="R9" s="3" t="s">
        <v>271</v>
      </c>
      <c r="S9" s="3" t="s">
        <v>247</v>
      </c>
      <c r="T9" s="3" t="s">
        <v>272</v>
      </c>
      <c r="U9" s="16" t="s">
        <v>96</v>
      </c>
      <c r="V9" s="3" t="s">
        <v>267</v>
      </c>
      <c r="W9" s="3" t="s">
        <v>270</v>
      </c>
      <c r="X9" s="3" t="s">
        <v>271</v>
      </c>
      <c r="Y9" s="3" t="s">
        <v>247</v>
      </c>
      <c r="Z9" s="3" t="s">
        <v>272</v>
      </c>
      <c r="AA9" s="18" t="s">
        <v>97</v>
      </c>
      <c r="AB9" s="3" t="s">
        <v>267</v>
      </c>
      <c r="AC9" s="3" t="s">
        <v>270</v>
      </c>
      <c r="AD9" s="3" t="s">
        <v>271</v>
      </c>
      <c r="AE9" s="3" t="s">
        <v>247</v>
      </c>
      <c r="AF9" s="3" t="s">
        <v>272</v>
      </c>
      <c r="AG9" s="20" t="s">
        <v>98</v>
      </c>
      <c r="AH9" s="3" t="s">
        <v>267</v>
      </c>
      <c r="AI9" s="3" t="s">
        <v>274</v>
      </c>
      <c r="AJ9" s="3" t="s">
        <v>267</v>
      </c>
      <c r="AK9" s="6"/>
      <c r="AL9" s="6"/>
      <c r="AM9" s="59" t="s">
        <v>232</v>
      </c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1"/>
    </row>
    <row r="10" spans="1:52" x14ac:dyDescent="0.25">
      <c r="A10" s="6">
        <v>104</v>
      </c>
      <c r="B10" s="6" t="s">
        <v>103</v>
      </c>
      <c r="C10" s="6" t="s">
        <v>57</v>
      </c>
      <c r="D10" s="6" t="s">
        <v>107</v>
      </c>
      <c r="E10" s="12">
        <v>3.2</v>
      </c>
      <c r="F10" s="12">
        <v>1.2</v>
      </c>
      <c r="G10" s="12">
        <v>1.4</v>
      </c>
      <c r="H10" s="12">
        <v>0.3</v>
      </c>
      <c r="I10" s="15">
        <f t="shared" ref="I10:I14" si="11">E10+10-((F10+G10)/2)-H10</f>
        <v>11.599999999999998</v>
      </c>
      <c r="J10" s="12">
        <v>3.4</v>
      </c>
      <c r="K10" s="12">
        <v>1.1000000000000001</v>
      </c>
      <c r="L10" s="12">
        <v>1.2</v>
      </c>
      <c r="M10" s="12">
        <v>0</v>
      </c>
      <c r="N10" s="15">
        <f t="shared" ref="N10:N14" si="12">J10+10-((K10+L10)/2)-M10</f>
        <v>12.25</v>
      </c>
      <c r="O10" s="15">
        <f t="shared" ref="O10:O14" si="13">(I10+N10)/2</f>
        <v>11.924999999999999</v>
      </c>
      <c r="P10" s="3"/>
      <c r="Q10" s="12">
        <v>2.2000000000000002</v>
      </c>
      <c r="R10" s="12">
        <v>1.9</v>
      </c>
      <c r="S10" s="12">
        <v>1.9</v>
      </c>
      <c r="T10" s="12">
        <v>0</v>
      </c>
      <c r="U10" s="17">
        <f t="shared" ref="U10:U14" si="14">Q10+10-((R10+S10)/2)-T10</f>
        <v>10.299999999999999</v>
      </c>
      <c r="V10" s="3"/>
      <c r="W10" s="12">
        <v>3.8</v>
      </c>
      <c r="X10" s="12">
        <v>4.5999999999999996</v>
      </c>
      <c r="Y10" s="12">
        <v>4.3</v>
      </c>
      <c r="Z10" s="12">
        <v>0</v>
      </c>
      <c r="AA10" s="19">
        <f t="shared" ref="AA10:AA14" si="15">W10+10-((X10+Y10)/2)-Z10</f>
        <v>9.3500000000000014</v>
      </c>
      <c r="AB10" s="3"/>
      <c r="AC10" s="12">
        <v>4</v>
      </c>
      <c r="AD10" s="12">
        <v>3</v>
      </c>
      <c r="AE10" s="12">
        <v>3.4</v>
      </c>
      <c r="AF10" s="12">
        <v>0.1</v>
      </c>
      <c r="AG10" s="21">
        <f t="shared" ref="AG10:AG14" si="16">AC10+10-((AD10+AE10)/2)-AF10</f>
        <v>10.700000000000001</v>
      </c>
      <c r="AH10" s="3"/>
      <c r="AI10" s="13">
        <f t="shared" ref="AI10:AI14" si="17">I10+U10+AA10+AG10</f>
        <v>41.95</v>
      </c>
      <c r="AJ10" s="3"/>
      <c r="AK10" s="6"/>
      <c r="AL10" s="6"/>
      <c r="AM10" s="15">
        <f t="shared" ref="AM10:AM14" si="18">I10</f>
        <v>11.599999999999998</v>
      </c>
      <c r="AN10" s="14">
        <f>_xlfn.RANK.EQ(AM10,(AM$10:AM$14),0)</f>
        <v>5</v>
      </c>
      <c r="AO10" s="15">
        <f>IF(AN10&lt;4,AM10,0)</f>
        <v>0</v>
      </c>
      <c r="AP10" s="17">
        <f t="shared" ref="AP10:AP14" si="19">U10</f>
        <v>10.299999999999999</v>
      </c>
      <c r="AQ10" s="16">
        <f>_xlfn.RANK.EQ(AP10,(AP$10:AP$14),0)</f>
        <v>1</v>
      </c>
      <c r="AR10" s="17">
        <f>IF(AQ10&lt;4,AP10,0)</f>
        <v>10.299999999999999</v>
      </c>
      <c r="AS10" s="19">
        <f t="shared" ref="AS10:AS14" si="20">AA10</f>
        <v>9.3500000000000014</v>
      </c>
      <c r="AT10" s="18">
        <f>_xlfn.RANK.EQ(AS10,(AS$10:AS$14),0)</f>
        <v>3</v>
      </c>
      <c r="AU10" s="19">
        <f>IF(AT10&lt;4,AS10,0)</f>
        <v>9.3500000000000014</v>
      </c>
      <c r="AV10" s="21">
        <f t="shared" ref="AV10:AV14" si="21">AG10</f>
        <v>10.700000000000001</v>
      </c>
      <c r="AW10" s="20">
        <f>_xlfn.RANK.EQ(AV10,(AV$10:AV$14),0)</f>
        <v>2</v>
      </c>
      <c r="AX10" s="21">
        <f>IF(AW10&lt;4,AV10,0)</f>
        <v>10.700000000000001</v>
      </c>
      <c r="AY10" s="3"/>
      <c r="AZ10" s="3"/>
    </row>
    <row r="11" spans="1:52" x14ac:dyDescent="0.25">
      <c r="A11" s="6">
        <v>105</v>
      </c>
      <c r="B11" s="6" t="s">
        <v>242</v>
      </c>
      <c r="C11" s="6" t="s">
        <v>57</v>
      </c>
      <c r="D11" s="6" t="s">
        <v>107</v>
      </c>
      <c r="E11" s="12">
        <v>3.4</v>
      </c>
      <c r="F11" s="12">
        <v>1</v>
      </c>
      <c r="G11" s="12">
        <v>0.9</v>
      </c>
      <c r="H11" s="12">
        <v>0</v>
      </c>
      <c r="I11" s="15">
        <f t="shared" si="11"/>
        <v>12.450000000000001</v>
      </c>
      <c r="J11" s="12">
        <v>3</v>
      </c>
      <c r="K11" s="12">
        <v>2</v>
      </c>
      <c r="L11" s="12">
        <v>1.8</v>
      </c>
      <c r="M11" s="12">
        <v>0</v>
      </c>
      <c r="N11" s="15">
        <f t="shared" si="12"/>
        <v>11.1</v>
      </c>
      <c r="O11" s="15">
        <f t="shared" si="13"/>
        <v>11.775</v>
      </c>
      <c r="P11" s="3"/>
      <c r="Q11" s="12">
        <v>2.2999999999999998</v>
      </c>
      <c r="R11" s="12">
        <v>2.9</v>
      </c>
      <c r="S11" s="12">
        <v>3.3</v>
      </c>
      <c r="T11" s="12">
        <v>0</v>
      </c>
      <c r="U11" s="17">
        <f t="shared" si="14"/>
        <v>9.2000000000000011</v>
      </c>
      <c r="V11" s="3"/>
      <c r="W11" s="12">
        <v>4.2</v>
      </c>
      <c r="X11" s="12">
        <v>3.9</v>
      </c>
      <c r="Y11" s="12">
        <v>4.0999999999999996</v>
      </c>
      <c r="Z11" s="12">
        <v>0</v>
      </c>
      <c r="AA11" s="19">
        <f t="shared" si="15"/>
        <v>10.199999999999999</v>
      </c>
      <c r="AB11" s="3"/>
      <c r="AC11" s="12">
        <v>4</v>
      </c>
      <c r="AD11" s="12">
        <v>3.7</v>
      </c>
      <c r="AE11" s="12">
        <v>4</v>
      </c>
      <c r="AF11" s="12">
        <v>0</v>
      </c>
      <c r="AG11" s="21">
        <f t="shared" si="16"/>
        <v>10.15</v>
      </c>
      <c r="AH11" s="3"/>
      <c r="AI11" s="13">
        <f t="shared" si="17"/>
        <v>42</v>
      </c>
      <c r="AJ11" s="3"/>
      <c r="AK11" s="6"/>
      <c r="AL11" s="6"/>
      <c r="AM11" s="15">
        <f t="shared" si="18"/>
        <v>12.450000000000001</v>
      </c>
      <c r="AN11" s="14">
        <f t="shared" ref="AN11:AN14" si="22">_xlfn.RANK.EQ(AM11,(AM$10:AM$14),0)</f>
        <v>1</v>
      </c>
      <c r="AO11" s="15">
        <f t="shared" ref="AO11:AO14" si="23">IF(AN11&lt;4,AM11,0)</f>
        <v>12.450000000000001</v>
      </c>
      <c r="AP11" s="17">
        <f t="shared" si="19"/>
        <v>9.2000000000000011</v>
      </c>
      <c r="AQ11" s="16">
        <f t="shared" ref="AQ11:AQ14" si="24">_xlfn.RANK.EQ(AP11,(AP$10:AP$14),0)</f>
        <v>2</v>
      </c>
      <c r="AR11" s="17">
        <f t="shared" ref="AR11:AR14" si="25">IF(AQ11&lt;4,AP11,0)</f>
        <v>9.2000000000000011</v>
      </c>
      <c r="AS11" s="19">
        <f t="shared" si="20"/>
        <v>10.199999999999999</v>
      </c>
      <c r="AT11" s="18">
        <f t="shared" ref="AT11:AT14" si="26">_xlfn.RANK.EQ(AS11,(AS$10:AS$14),0)</f>
        <v>1</v>
      </c>
      <c r="AU11" s="19">
        <f t="shared" ref="AU11:AU14" si="27">IF(AT11&lt;4,AS11,0)</f>
        <v>10.199999999999999</v>
      </c>
      <c r="AV11" s="21">
        <f t="shared" si="21"/>
        <v>10.15</v>
      </c>
      <c r="AW11" s="20">
        <f t="shared" ref="AW11:AW14" si="28">_xlfn.RANK.EQ(AV11,(AV$10:AV$14),0)</f>
        <v>4</v>
      </c>
      <c r="AX11" s="21">
        <f t="shared" ref="AX11:AX14" si="29">IF(AW11&lt;4,AV11,0)</f>
        <v>0</v>
      </c>
      <c r="AY11" s="3"/>
      <c r="AZ11" s="3"/>
    </row>
    <row r="12" spans="1:52" x14ac:dyDescent="0.25">
      <c r="A12" s="6">
        <v>106</v>
      </c>
      <c r="B12" s="6" t="s">
        <v>104</v>
      </c>
      <c r="C12" s="6" t="s">
        <v>57</v>
      </c>
      <c r="D12" s="6" t="s">
        <v>107</v>
      </c>
      <c r="E12" s="12">
        <v>3.4</v>
      </c>
      <c r="F12" s="12">
        <v>1.1000000000000001</v>
      </c>
      <c r="G12" s="12">
        <v>1.2</v>
      </c>
      <c r="H12" s="12">
        <v>0</v>
      </c>
      <c r="I12" s="15">
        <f t="shared" si="11"/>
        <v>12.25</v>
      </c>
      <c r="J12" s="12">
        <v>0</v>
      </c>
      <c r="K12" s="12">
        <v>0</v>
      </c>
      <c r="L12" s="12">
        <v>0</v>
      </c>
      <c r="M12" s="12">
        <v>0</v>
      </c>
      <c r="N12" s="15">
        <f t="shared" si="12"/>
        <v>10</v>
      </c>
      <c r="O12" s="15">
        <f t="shared" si="13"/>
        <v>11.125</v>
      </c>
      <c r="P12" s="3"/>
      <c r="Q12" s="12">
        <v>0</v>
      </c>
      <c r="R12" s="12">
        <v>0</v>
      </c>
      <c r="S12" s="12">
        <v>0</v>
      </c>
      <c r="T12" s="12">
        <v>0</v>
      </c>
      <c r="U12" s="17">
        <v>0</v>
      </c>
      <c r="V12" s="3"/>
      <c r="W12" s="12">
        <v>0</v>
      </c>
      <c r="X12" s="12">
        <v>0</v>
      </c>
      <c r="Y12" s="12">
        <v>0</v>
      </c>
      <c r="Z12" s="12">
        <v>0</v>
      </c>
      <c r="AA12" s="19">
        <v>0</v>
      </c>
      <c r="AB12" s="3"/>
      <c r="AC12" s="12">
        <v>3.5</v>
      </c>
      <c r="AD12" s="12">
        <v>2.7</v>
      </c>
      <c r="AE12" s="12">
        <v>3.1</v>
      </c>
      <c r="AF12" s="12">
        <v>0</v>
      </c>
      <c r="AG12" s="21">
        <f t="shared" si="16"/>
        <v>10.6</v>
      </c>
      <c r="AH12" s="3"/>
      <c r="AI12" s="13">
        <f t="shared" si="17"/>
        <v>22.85</v>
      </c>
      <c r="AJ12" s="3"/>
      <c r="AK12" s="6"/>
      <c r="AL12" s="6"/>
      <c r="AM12" s="15">
        <f t="shared" si="18"/>
        <v>12.25</v>
      </c>
      <c r="AN12" s="14">
        <f t="shared" si="22"/>
        <v>2</v>
      </c>
      <c r="AO12" s="15">
        <f t="shared" si="23"/>
        <v>12.25</v>
      </c>
      <c r="AP12" s="17">
        <f t="shared" si="19"/>
        <v>0</v>
      </c>
      <c r="AQ12" s="16">
        <f t="shared" si="24"/>
        <v>5</v>
      </c>
      <c r="AR12" s="17">
        <f t="shared" si="25"/>
        <v>0</v>
      </c>
      <c r="AS12" s="19">
        <f t="shared" si="20"/>
        <v>0</v>
      </c>
      <c r="AT12" s="18">
        <f t="shared" si="26"/>
        <v>5</v>
      </c>
      <c r="AU12" s="19">
        <f t="shared" si="27"/>
        <v>0</v>
      </c>
      <c r="AV12" s="21">
        <f t="shared" si="21"/>
        <v>10.6</v>
      </c>
      <c r="AW12" s="20">
        <f t="shared" si="28"/>
        <v>3</v>
      </c>
      <c r="AX12" s="21">
        <f t="shared" si="29"/>
        <v>10.6</v>
      </c>
      <c r="AY12" s="3"/>
      <c r="AZ12" s="3"/>
    </row>
    <row r="13" spans="1:52" x14ac:dyDescent="0.25">
      <c r="A13" s="6">
        <v>107</v>
      </c>
      <c r="B13" s="6" t="s">
        <v>105</v>
      </c>
      <c r="C13" s="6" t="s">
        <v>57</v>
      </c>
      <c r="D13" s="6" t="s">
        <v>107</v>
      </c>
      <c r="E13" s="12">
        <v>3.2</v>
      </c>
      <c r="F13" s="12">
        <v>1</v>
      </c>
      <c r="G13" s="12">
        <v>1.1000000000000001</v>
      </c>
      <c r="H13" s="12">
        <v>0</v>
      </c>
      <c r="I13" s="15">
        <f t="shared" si="11"/>
        <v>12.149999999999999</v>
      </c>
      <c r="J13" s="12">
        <v>0</v>
      </c>
      <c r="K13" s="12">
        <v>0</v>
      </c>
      <c r="L13" s="12">
        <v>0</v>
      </c>
      <c r="M13" s="12">
        <v>0</v>
      </c>
      <c r="N13" s="15">
        <f t="shared" si="12"/>
        <v>10</v>
      </c>
      <c r="O13" s="15">
        <f t="shared" si="13"/>
        <v>11.074999999999999</v>
      </c>
      <c r="P13" s="3"/>
      <c r="Q13" s="12">
        <v>1.3</v>
      </c>
      <c r="R13" s="12">
        <v>3.3</v>
      </c>
      <c r="S13" s="12">
        <v>3.5</v>
      </c>
      <c r="T13" s="12">
        <v>0</v>
      </c>
      <c r="U13" s="17">
        <f t="shared" si="14"/>
        <v>7.9</v>
      </c>
      <c r="V13" s="3"/>
      <c r="W13" s="12">
        <v>3.4</v>
      </c>
      <c r="X13" s="12">
        <v>3.2</v>
      </c>
      <c r="Y13" s="12">
        <v>3.6</v>
      </c>
      <c r="Z13" s="12">
        <v>0</v>
      </c>
      <c r="AA13" s="19">
        <f t="shared" si="15"/>
        <v>10</v>
      </c>
      <c r="AB13" s="3"/>
      <c r="AC13" s="12">
        <v>3.1</v>
      </c>
      <c r="AD13" s="12">
        <v>2.2999999999999998</v>
      </c>
      <c r="AE13" s="12">
        <v>2.4</v>
      </c>
      <c r="AF13" s="12">
        <v>0</v>
      </c>
      <c r="AG13" s="21">
        <f t="shared" si="16"/>
        <v>10.75</v>
      </c>
      <c r="AH13" s="3"/>
      <c r="AI13" s="13">
        <f t="shared" si="17"/>
        <v>40.799999999999997</v>
      </c>
      <c r="AJ13" s="3"/>
      <c r="AK13" s="6"/>
      <c r="AL13" s="6"/>
      <c r="AM13" s="15">
        <f t="shared" si="18"/>
        <v>12.149999999999999</v>
      </c>
      <c r="AN13" s="14">
        <f t="shared" si="22"/>
        <v>3</v>
      </c>
      <c r="AO13" s="15">
        <f t="shared" si="23"/>
        <v>12.149999999999999</v>
      </c>
      <c r="AP13" s="17">
        <f t="shared" si="19"/>
        <v>7.9</v>
      </c>
      <c r="AQ13" s="16">
        <f t="shared" si="24"/>
        <v>3</v>
      </c>
      <c r="AR13" s="17">
        <f t="shared" si="25"/>
        <v>7.9</v>
      </c>
      <c r="AS13" s="19">
        <f t="shared" si="20"/>
        <v>10</v>
      </c>
      <c r="AT13" s="18">
        <f t="shared" si="26"/>
        <v>2</v>
      </c>
      <c r="AU13" s="19">
        <f t="shared" si="27"/>
        <v>10</v>
      </c>
      <c r="AV13" s="21">
        <f t="shared" si="21"/>
        <v>10.75</v>
      </c>
      <c r="AW13" s="20">
        <f t="shared" si="28"/>
        <v>1</v>
      </c>
      <c r="AX13" s="21">
        <f t="shared" si="29"/>
        <v>10.75</v>
      </c>
      <c r="AY13" s="3"/>
      <c r="AZ13" s="3"/>
    </row>
    <row r="14" spans="1:52" x14ac:dyDescent="0.25">
      <c r="A14" s="6">
        <v>108</v>
      </c>
      <c r="B14" s="6" t="s">
        <v>106</v>
      </c>
      <c r="C14" s="6" t="s">
        <v>57</v>
      </c>
      <c r="D14" s="6" t="s">
        <v>107</v>
      </c>
      <c r="E14" s="12">
        <v>3.2</v>
      </c>
      <c r="F14" s="12">
        <v>1.3</v>
      </c>
      <c r="G14" s="12">
        <v>1.1000000000000001</v>
      </c>
      <c r="H14" s="12">
        <v>0</v>
      </c>
      <c r="I14" s="15">
        <f t="shared" si="11"/>
        <v>12</v>
      </c>
      <c r="J14" s="12">
        <v>0</v>
      </c>
      <c r="K14" s="12">
        <v>0</v>
      </c>
      <c r="L14" s="12">
        <v>0</v>
      </c>
      <c r="M14" s="12">
        <v>0</v>
      </c>
      <c r="N14" s="15">
        <f t="shared" si="12"/>
        <v>10</v>
      </c>
      <c r="O14" s="15">
        <f t="shared" si="13"/>
        <v>11</v>
      </c>
      <c r="P14" s="3"/>
      <c r="Q14" s="12">
        <v>1.1000000000000001</v>
      </c>
      <c r="R14" s="12">
        <v>3.1</v>
      </c>
      <c r="S14" s="12">
        <v>3.4</v>
      </c>
      <c r="T14" s="12">
        <v>0</v>
      </c>
      <c r="U14" s="17">
        <f t="shared" si="14"/>
        <v>7.85</v>
      </c>
      <c r="V14" s="3"/>
      <c r="W14" s="12">
        <v>2.2000000000000002</v>
      </c>
      <c r="X14" s="12">
        <v>4</v>
      </c>
      <c r="Y14" s="12">
        <v>3.9</v>
      </c>
      <c r="Z14" s="12">
        <v>0</v>
      </c>
      <c r="AA14" s="19">
        <f t="shared" si="15"/>
        <v>8.25</v>
      </c>
      <c r="AB14" s="3"/>
      <c r="AC14" s="12">
        <v>2.8</v>
      </c>
      <c r="AD14" s="12">
        <v>3.2</v>
      </c>
      <c r="AE14" s="12">
        <v>3</v>
      </c>
      <c r="AF14" s="12">
        <v>0</v>
      </c>
      <c r="AG14" s="21">
        <f t="shared" si="16"/>
        <v>9.7000000000000011</v>
      </c>
      <c r="AH14" s="3"/>
      <c r="AI14" s="13">
        <f t="shared" si="17"/>
        <v>37.800000000000004</v>
      </c>
      <c r="AJ14" s="3"/>
      <c r="AK14" s="6"/>
      <c r="AL14" s="6"/>
      <c r="AM14" s="15">
        <f t="shared" si="18"/>
        <v>12</v>
      </c>
      <c r="AN14" s="14">
        <f t="shared" si="22"/>
        <v>4</v>
      </c>
      <c r="AO14" s="15">
        <f t="shared" si="23"/>
        <v>0</v>
      </c>
      <c r="AP14" s="17">
        <f t="shared" si="19"/>
        <v>7.85</v>
      </c>
      <c r="AQ14" s="16">
        <f t="shared" si="24"/>
        <v>4</v>
      </c>
      <c r="AR14" s="17">
        <f t="shared" si="25"/>
        <v>0</v>
      </c>
      <c r="AS14" s="19">
        <f t="shared" si="20"/>
        <v>8.25</v>
      </c>
      <c r="AT14" s="18">
        <f t="shared" si="26"/>
        <v>4</v>
      </c>
      <c r="AU14" s="19">
        <f t="shared" si="27"/>
        <v>0</v>
      </c>
      <c r="AV14" s="21">
        <f t="shared" si="21"/>
        <v>9.7000000000000011</v>
      </c>
      <c r="AW14" s="20">
        <f t="shared" si="28"/>
        <v>5</v>
      </c>
      <c r="AX14" s="21">
        <f t="shared" si="29"/>
        <v>0</v>
      </c>
      <c r="AY14" s="3"/>
      <c r="AZ14" s="3"/>
    </row>
    <row r="15" spans="1:52" x14ac:dyDescent="0.25">
      <c r="A15" s="6"/>
      <c r="B15" s="6"/>
      <c r="C15" s="6"/>
      <c r="D15" s="6"/>
      <c r="E15" s="112" t="s">
        <v>95</v>
      </c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4"/>
      <c r="Q15" s="109" t="s">
        <v>96</v>
      </c>
      <c r="R15" s="110"/>
      <c r="S15" s="110"/>
      <c r="T15" s="110"/>
      <c r="U15" s="110"/>
      <c r="V15" s="111"/>
      <c r="W15" s="115" t="s">
        <v>97</v>
      </c>
      <c r="X15" s="116"/>
      <c r="Y15" s="116"/>
      <c r="Z15" s="116"/>
      <c r="AA15" s="116"/>
      <c r="AB15" s="117"/>
      <c r="AC15" s="118" t="s">
        <v>98</v>
      </c>
      <c r="AD15" s="119"/>
      <c r="AE15" s="119"/>
      <c r="AF15" s="119"/>
      <c r="AG15" s="119"/>
      <c r="AH15" s="120"/>
      <c r="AI15" s="121" t="s">
        <v>277</v>
      </c>
      <c r="AJ15" s="122"/>
      <c r="AK15" s="6"/>
      <c r="AL15" s="6"/>
      <c r="AM15" s="14"/>
      <c r="AN15" s="14"/>
      <c r="AO15" s="15">
        <f>SUM(AO10:AO14)</f>
        <v>36.85</v>
      </c>
      <c r="AP15" s="16"/>
      <c r="AQ15" s="16"/>
      <c r="AR15" s="17">
        <f>SUM(AR10:AR14)</f>
        <v>27.4</v>
      </c>
      <c r="AS15" s="18"/>
      <c r="AT15" s="18"/>
      <c r="AU15" s="19">
        <f>SUM(AU10:AU14)</f>
        <v>29.55</v>
      </c>
      <c r="AV15" s="20"/>
      <c r="AW15" s="20"/>
      <c r="AX15" s="21">
        <f>SUM(AX10:AX14)</f>
        <v>32.049999999999997</v>
      </c>
      <c r="AY15" s="13">
        <f>SUM(AM15:AX15)</f>
        <v>125.85</v>
      </c>
      <c r="AZ15" s="3">
        <f>_xlfn.RANK.EQ(AY15,(AY$8:AY$15),0)</f>
        <v>1</v>
      </c>
    </row>
    <row r="16" spans="1:52" x14ac:dyDescent="0.25">
      <c r="A16" s="6"/>
      <c r="B16" s="32" t="s">
        <v>145</v>
      </c>
      <c r="C16" s="6"/>
      <c r="D16" s="6"/>
      <c r="E16" s="3" t="s">
        <v>270</v>
      </c>
      <c r="F16" s="3" t="s">
        <v>271</v>
      </c>
      <c r="G16" s="3" t="s">
        <v>247</v>
      </c>
      <c r="H16" s="3" t="s">
        <v>272</v>
      </c>
      <c r="I16" s="14" t="s">
        <v>275</v>
      </c>
      <c r="J16" s="3" t="s">
        <v>270</v>
      </c>
      <c r="K16" s="3" t="s">
        <v>271</v>
      </c>
      <c r="L16" s="3" t="s">
        <v>247</v>
      </c>
      <c r="M16" s="3" t="s">
        <v>272</v>
      </c>
      <c r="N16" s="14" t="s">
        <v>276</v>
      </c>
      <c r="O16" s="14" t="s">
        <v>95</v>
      </c>
      <c r="P16" s="3" t="s">
        <v>267</v>
      </c>
      <c r="Q16" s="3" t="s">
        <v>270</v>
      </c>
      <c r="R16" s="3" t="s">
        <v>271</v>
      </c>
      <c r="S16" s="3" t="s">
        <v>247</v>
      </c>
      <c r="T16" s="3" t="s">
        <v>272</v>
      </c>
      <c r="U16" s="16" t="s">
        <v>96</v>
      </c>
      <c r="V16" s="3" t="s">
        <v>267</v>
      </c>
      <c r="W16" s="3" t="s">
        <v>270</v>
      </c>
      <c r="X16" s="3" t="s">
        <v>271</v>
      </c>
      <c r="Y16" s="3" t="s">
        <v>247</v>
      </c>
      <c r="Z16" s="3" t="s">
        <v>272</v>
      </c>
      <c r="AA16" s="18" t="s">
        <v>97</v>
      </c>
      <c r="AB16" s="3" t="s">
        <v>267</v>
      </c>
      <c r="AC16" s="3" t="s">
        <v>270</v>
      </c>
      <c r="AD16" s="3" t="s">
        <v>271</v>
      </c>
      <c r="AE16" s="3" t="s">
        <v>247</v>
      </c>
      <c r="AF16" s="3" t="s">
        <v>272</v>
      </c>
      <c r="AG16" s="20" t="s">
        <v>98</v>
      </c>
      <c r="AH16" s="3" t="s">
        <v>267</v>
      </c>
      <c r="AI16" s="3" t="s">
        <v>274</v>
      </c>
      <c r="AJ16" s="3" t="s">
        <v>267</v>
      </c>
      <c r="AK16" s="6"/>
      <c r="AL16" s="6"/>
      <c r="AM16" s="59" t="s">
        <v>145</v>
      </c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1"/>
    </row>
    <row r="17" spans="1:52" x14ac:dyDescent="0.25">
      <c r="A17" s="6">
        <v>109</v>
      </c>
      <c r="B17" s="6" t="s">
        <v>111</v>
      </c>
      <c r="C17" s="6" t="s">
        <v>71</v>
      </c>
      <c r="D17" s="6" t="s">
        <v>112</v>
      </c>
      <c r="E17" s="12">
        <v>3</v>
      </c>
      <c r="F17" s="12">
        <v>1</v>
      </c>
      <c r="G17" s="12">
        <v>1</v>
      </c>
      <c r="H17" s="12">
        <v>0</v>
      </c>
      <c r="I17" s="15">
        <f t="shared" ref="I17:I22" si="30">E17+10-((F17+G17)/2)-H17</f>
        <v>12</v>
      </c>
      <c r="J17" s="12">
        <v>0</v>
      </c>
      <c r="K17" s="12">
        <v>0</v>
      </c>
      <c r="L17" s="12">
        <v>0</v>
      </c>
      <c r="M17" s="12">
        <v>0</v>
      </c>
      <c r="N17" s="15">
        <f t="shared" ref="N17:N22" si="31">J17+10-((K17+L17)/2)-M17</f>
        <v>10</v>
      </c>
      <c r="O17" s="15">
        <f>IF(I17&gt;N17,I17,N17)</f>
        <v>12</v>
      </c>
      <c r="P17" s="3"/>
      <c r="Q17" s="12">
        <v>4.8</v>
      </c>
      <c r="R17" s="12">
        <v>1.5</v>
      </c>
      <c r="S17" s="12">
        <v>1.5</v>
      </c>
      <c r="T17" s="12">
        <v>0</v>
      </c>
      <c r="U17" s="17">
        <f t="shared" ref="U17:U22" si="32">Q17+10-((R17+S17)/2)-T17</f>
        <v>13.3</v>
      </c>
      <c r="V17" s="3"/>
      <c r="W17" s="12">
        <v>3.8</v>
      </c>
      <c r="X17" s="12">
        <v>2.2000000000000002</v>
      </c>
      <c r="Y17" s="12">
        <v>2.6</v>
      </c>
      <c r="Z17" s="12">
        <v>0</v>
      </c>
      <c r="AA17" s="19">
        <f t="shared" ref="AA17:AA22" si="33">W17+10-((X17+Y17)/2)-Z17</f>
        <v>11.4</v>
      </c>
      <c r="AB17" s="3"/>
      <c r="AC17" s="12">
        <v>3.9</v>
      </c>
      <c r="AD17" s="12">
        <v>2.2999999999999998</v>
      </c>
      <c r="AE17" s="12">
        <v>1.8</v>
      </c>
      <c r="AF17" s="12">
        <v>0</v>
      </c>
      <c r="AG17" s="21">
        <f t="shared" ref="AG17:AG22" si="34">AC17+10-((AD17+AE17)/2)-AF17</f>
        <v>11.850000000000001</v>
      </c>
      <c r="AH17" s="3"/>
      <c r="AI17" s="13">
        <f>O17+U17+AA17+AG17</f>
        <v>48.550000000000004</v>
      </c>
      <c r="AJ17" s="3"/>
      <c r="AK17" s="3"/>
      <c r="AL17" s="3"/>
      <c r="AM17" s="15">
        <f t="shared" ref="AM17:AM22" si="35">O17</f>
        <v>12</v>
      </c>
      <c r="AN17" s="14">
        <f>_xlfn.RANK.EQ(AM17,(AM$17:AM$22),0)</f>
        <v>3</v>
      </c>
      <c r="AO17" s="15">
        <f>IF(AN17&lt;5,AM17,0)</f>
        <v>12</v>
      </c>
      <c r="AP17" s="17">
        <f t="shared" ref="AP17:AP22" si="36">U17</f>
        <v>13.3</v>
      </c>
      <c r="AQ17" s="16">
        <f t="shared" ref="AQ17:AQ22" si="37">_xlfn.RANK.EQ(AP17,(AP$17:AP$22),0)</f>
        <v>1</v>
      </c>
      <c r="AR17" s="17">
        <f>IF(AQ17&lt;5,AP17,0)</f>
        <v>13.3</v>
      </c>
      <c r="AS17" s="19">
        <f t="shared" ref="AS17:AS22" si="38">AA17</f>
        <v>11.4</v>
      </c>
      <c r="AT17" s="18">
        <f t="shared" ref="AT17:AT22" si="39">_xlfn.RANK.EQ(AS17,(AS$17:AS$22),0)</f>
        <v>1</v>
      </c>
      <c r="AU17" s="19">
        <f>IF(AT17&lt;5,AS17,0)</f>
        <v>11.4</v>
      </c>
      <c r="AV17" s="21">
        <f t="shared" ref="AV17:AV22" si="40">AG17</f>
        <v>11.850000000000001</v>
      </c>
      <c r="AW17" s="20">
        <f t="shared" ref="AW17:AW22" si="41">_xlfn.RANK.EQ(AV17,(AV$17:AV$22),0)</f>
        <v>3</v>
      </c>
      <c r="AX17" s="21">
        <f>IF(AW17&lt;5,AV17,0)</f>
        <v>11.850000000000001</v>
      </c>
      <c r="AY17" s="3"/>
      <c r="AZ17" s="3"/>
    </row>
    <row r="18" spans="1:52" x14ac:dyDescent="0.25">
      <c r="A18" s="6">
        <v>110</v>
      </c>
      <c r="B18" s="6" t="s">
        <v>113</v>
      </c>
      <c r="C18" s="6" t="s">
        <v>71</v>
      </c>
      <c r="D18" s="6" t="s">
        <v>112</v>
      </c>
      <c r="E18" s="12">
        <v>3</v>
      </c>
      <c r="F18" s="12">
        <v>1</v>
      </c>
      <c r="G18" s="12">
        <v>0.9</v>
      </c>
      <c r="H18" s="12">
        <v>0</v>
      </c>
      <c r="I18" s="15">
        <f t="shared" si="30"/>
        <v>12.05</v>
      </c>
      <c r="J18" s="12">
        <v>0</v>
      </c>
      <c r="K18" s="12">
        <v>0</v>
      </c>
      <c r="L18" s="12">
        <v>0</v>
      </c>
      <c r="M18" s="12">
        <v>0</v>
      </c>
      <c r="N18" s="15">
        <f t="shared" si="31"/>
        <v>10</v>
      </c>
      <c r="O18" s="15">
        <f t="shared" ref="O18:O22" si="42">IF(I18&gt;N18,I18,N18)</f>
        <v>12.05</v>
      </c>
      <c r="P18" s="3"/>
      <c r="Q18" s="12">
        <v>4.5999999999999996</v>
      </c>
      <c r="R18" s="12">
        <v>2</v>
      </c>
      <c r="S18" s="12">
        <v>2</v>
      </c>
      <c r="T18" s="12">
        <v>0</v>
      </c>
      <c r="U18" s="17">
        <f t="shared" si="32"/>
        <v>12.6</v>
      </c>
      <c r="V18" s="3"/>
      <c r="W18" s="12">
        <v>4.0999999999999996</v>
      </c>
      <c r="X18" s="12">
        <v>3.8</v>
      </c>
      <c r="Y18" s="12">
        <v>3.9</v>
      </c>
      <c r="Z18" s="12">
        <v>0</v>
      </c>
      <c r="AA18" s="19">
        <f t="shared" si="33"/>
        <v>10.25</v>
      </c>
      <c r="AB18" s="3"/>
      <c r="AC18" s="12">
        <v>4.2</v>
      </c>
      <c r="AD18" s="12">
        <v>2.1</v>
      </c>
      <c r="AE18" s="12">
        <v>2.2000000000000002</v>
      </c>
      <c r="AF18" s="12">
        <v>0</v>
      </c>
      <c r="AG18" s="21">
        <f t="shared" si="34"/>
        <v>12.049999999999999</v>
      </c>
      <c r="AH18" s="3"/>
      <c r="AI18" s="13">
        <f t="shared" ref="AI18:AI22" si="43">O18+U18+AA18+AG18</f>
        <v>46.949999999999996</v>
      </c>
      <c r="AJ18" s="3"/>
      <c r="AK18" s="3"/>
      <c r="AL18" s="3"/>
      <c r="AM18" s="15">
        <f t="shared" si="35"/>
        <v>12.05</v>
      </c>
      <c r="AN18" s="14">
        <f t="shared" ref="AN18:AN22" si="44">_xlfn.RANK.EQ(AM18,(AM$17:AM$22),0)</f>
        <v>1</v>
      </c>
      <c r="AO18" s="15">
        <f t="shared" ref="AO18:AO22" si="45">IF(AN18&lt;5,AM18,0)</f>
        <v>12.05</v>
      </c>
      <c r="AP18" s="17">
        <f t="shared" si="36"/>
        <v>12.6</v>
      </c>
      <c r="AQ18" s="16">
        <f t="shared" si="37"/>
        <v>2</v>
      </c>
      <c r="AR18" s="17">
        <f t="shared" ref="AR18:AR22" si="46">IF(AQ18&lt;5,AP18,0)</f>
        <v>12.6</v>
      </c>
      <c r="AS18" s="19">
        <f t="shared" si="38"/>
        <v>10.25</v>
      </c>
      <c r="AT18" s="18">
        <f t="shared" si="39"/>
        <v>3</v>
      </c>
      <c r="AU18" s="19">
        <f t="shared" ref="AU18:AU22" si="47">IF(AT18&lt;5,AS18,0)</f>
        <v>10.25</v>
      </c>
      <c r="AV18" s="21">
        <f t="shared" si="40"/>
        <v>12.049999999999999</v>
      </c>
      <c r="AW18" s="20">
        <f t="shared" si="41"/>
        <v>2</v>
      </c>
      <c r="AX18" s="21">
        <f t="shared" ref="AX18:AX22" si="48">IF(AW18&lt;5,AV18,0)</f>
        <v>12.049999999999999</v>
      </c>
      <c r="AY18" s="3"/>
      <c r="AZ18" s="3"/>
    </row>
    <row r="19" spans="1:52" x14ac:dyDescent="0.25">
      <c r="A19" s="6">
        <v>111</v>
      </c>
      <c r="B19" s="6" t="s">
        <v>114</v>
      </c>
      <c r="C19" s="6" t="s">
        <v>71</v>
      </c>
      <c r="D19" s="6" t="s">
        <v>112</v>
      </c>
      <c r="E19" s="12">
        <v>3</v>
      </c>
      <c r="F19" s="12">
        <v>1</v>
      </c>
      <c r="G19" s="12">
        <v>0.9</v>
      </c>
      <c r="H19" s="12">
        <v>0</v>
      </c>
      <c r="I19" s="15">
        <f t="shared" si="30"/>
        <v>12.05</v>
      </c>
      <c r="J19" s="12">
        <v>0</v>
      </c>
      <c r="K19" s="12">
        <v>0</v>
      </c>
      <c r="L19" s="12">
        <v>0</v>
      </c>
      <c r="M19" s="12">
        <v>0</v>
      </c>
      <c r="N19" s="15">
        <f t="shared" si="31"/>
        <v>10</v>
      </c>
      <c r="O19" s="15">
        <f t="shared" si="42"/>
        <v>12.05</v>
      </c>
      <c r="P19" s="3"/>
      <c r="Q19" s="12">
        <v>4.2</v>
      </c>
      <c r="R19" s="12">
        <v>2.4</v>
      </c>
      <c r="S19" s="12">
        <v>2.8</v>
      </c>
      <c r="T19" s="12">
        <v>0</v>
      </c>
      <c r="U19" s="17">
        <f t="shared" si="32"/>
        <v>11.6</v>
      </c>
      <c r="V19" s="3"/>
      <c r="W19" s="12">
        <v>3.6</v>
      </c>
      <c r="X19" s="12">
        <v>3.4</v>
      </c>
      <c r="Y19" s="12">
        <v>3.6</v>
      </c>
      <c r="Z19" s="12">
        <v>0</v>
      </c>
      <c r="AA19" s="19">
        <f t="shared" si="33"/>
        <v>10.1</v>
      </c>
      <c r="AB19" s="3"/>
      <c r="AC19" s="12">
        <v>3.4</v>
      </c>
      <c r="AD19" s="12">
        <v>2.2999999999999998</v>
      </c>
      <c r="AE19" s="12">
        <v>2.2999999999999998</v>
      </c>
      <c r="AF19" s="12">
        <v>0</v>
      </c>
      <c r="AG19" s="21">
        <f t="shared" si="34"/>
        <v>11.100000000000001</v>
      </c>
      <c r="AH19" s="3"/>
      <c r="AI19" s="13">
        <f t="shared" si="43"/>
        <v>44.85</v>
      </c>
      <c r="AJ19" s="3"/>
      <c r="AK19" s="3"/>
      <c r="AL19" s="3"/>
      <c r="AM19" s="15">
        <f t="shared" si="35"/>
        <v>12.05</v>
      </c>
      <c r="AN19" s="14">
        <f t="shared" si="44"/>
        <v>1</v>
      </c>
      <c r="AO19" s="15">
        <f t="shared" si="45"/>
        <v>12.05</v>
      </c>
      <c r="AP19" s="17">
        <f t="shared" si="36"/>
        <v>11.6</v>
      </c>
      <c r="AQ19" s="16">
        <f t="shared" si="37"/>
        <v>4</v>
      </c>
      <c r="AR19" s="17">
        <f t="shared" si="46"/>
        <v>11.6</v>
      </c>
      <c r="AS19" s="19">
        <f t="shared" si="38"/>
        <v>10.1</v>
      </c>
      <c r="AT19" s="18">
        <f t="shared" si="39"/>
        <v>5</v>
      </c>
      <c r="AU19" s="19">
        <f t="shared" si="47"/>
        <v>0</v>
      </c>
      <c r="AV19" s="21">
        <f t="shared" si="40"/>
        <v>11.100000000000001</v>
      </c>
      <c r="AW19" s="20">
        <f t="shared" si="41"/>
        <v>5</v>
      </c>
      <c r="AX19" s="21">
        <f t="shared" si="48"/>
        <v>0</v>
      </c>
      <c r="AY19" s="3"/>
      <c r="AZ19" s="3"/>
    </row>
    <row r="20" spans="1:52" x14ac:dyDescent="0.25">
      <c r="A20" s="6">
        <v>112</v>
      </c>
      <c r="B20" s="6" t="s">
        <v>115</v>
      </c>
      <c r="C20" s="6" t="s">
        <v>71</v>
      </c>
      <c r="D20" s="6" t="s">
        <v>112</v>
      </c>
      <c r="E20" s="12">
        <v>3</v>
      </c>
      <c r="F20" s="12">
        <v>1.2</v>
      </c>
      <c r="G20" s="12">
        <v>1.3</v>
      </c>
      <c r="H20" s="12">
        <v>0</v>
      </c>
      <c r="I20" s="15">
        <f t="shared" si="30"/>
        <v>11.75</v>
      </c>
      <c r="J20" s="12">
        <v>0</v>
      </c>
      <c r="K20" s="12">
        <v>0</v>
      </c>
      <c r="L20" s="12">
        <v>0</v>
      </c>
      <c r="M20" s="12">
        <v>0</v>
      </c>
      <c r="N20" s="15">
        <f t="shared" si="31"/>
        <v>10</v>
      </c>
      <c r="O20" s="15">
        <f t="shared" si="42"/>
        <v>11.75</v>
      </c>
      <c r="P20" s="3"/>
      <c r="Q20" s="12">
        <v>4.3</v>
      </c>
      <c r="R20" s="12">
        <v>2.9</v>
      </c>
      <c r="S20" s="12">
        <v>2.9</v>
      </c>
      <c r="T20" s="12">
        <v>0</v>
      </c>
      <c r="U20" s="17">
        <f t="shared" si="32"/>
        <v>11.4</v>
      </c>
      <c r="V20" s="3"/>
      <c r="W20" s="12">
        <v>3.8</v>
      </c>
      <c r="X20" s="12">
        <v>2.8</v>
      </c>
      <c r="Y20" s="12">
        <v>2.6</v>
      </c>
      <c r="Z20" s="12">
        <v>0</v>
      </c>
      <c r="AA20" s="19">
        <f t="shared" si="33"/>
        <v>11.100000000000001</v>
      </c>
      <c r="AB20" s="3"/>
      <c r="AC20" s="12">
        <v>4.2</v>
      </c>
      <c r="AD20" s="12">
        <v>1.5</v>
      </c>
      <c r="AE20" s="12">
        <v>1.3</v>
      </c>
      <c r="AF20" s="12">
        <v>0</v>
      </c>
      <c r="AG20" s="21">
        <f t="shared" si="34"/>
        <v>12.799999999999999</v>
      </c>
      <c r="AH20" s="3"/>
      <c r="AI20" s="13">
        <f t="shared" si="43"/>
        <v>47.05</v>
      </c>
      <c r="AJ20" s="3"/>
      <c r="AK20" s="3"/>
      <c r="AL20" s="3"/>
      <c r="AM20" s="15">
        <f t="shared" si="35"/>
        <v>11.75</v>
      </c>
      <c r="AN20" s="14">
        <f t="shared" si="44"/>
        <v>4</v>
      </c>
      <c r="AO20" s="15">
        <f t="shared" si="45"/>
        <v>11.75</v>
      </c>
      <c r="AP20" s="17">
        <f t="shared" si="36"/>
        <v>11.4</v>
      </c>
      <c r="AQ20" s="16">
        <f t="shared" si="37"/>
        <v>5</v>
      </c>
      <c r="AR20" s="17">
        <f t="shared" si="46"/>
        <v>0</v>
      </c>
      <c r="AS20" s="19">
        <f t="shared" si="38"/>
        <v>11.100000000000001</v>
      </c>
      <c r="AT20" s="18">
        <f t="shared" si="39"/>
        <v>2</v>
      </c>
      <c r="AU20" s="19">
        <f t="shared" si="47"/>
        <v>11.100000000000001</v>
      </c>
      <c r="AV20" s="21">
        <f t="shared" si="40"/>
        <v>12.799999999999999</v>
      </c>
      <c r="AW20" s="20">
        <f t="shared" si="41"/>
        <v>1</v>
      </c>
      <c r="AX20" s="21">
        <f t="shared" si="48"/>
        <v>12.799999999999999</v>
      </c>
      <c r="AY20" s="3"/>
      <c r="AZ20" s="3"/>
    </row>
    <row r="21" spans="1:52" x14ac:dyDescent="0.25">
      <c r="A21" s="6">
        <v>113</v>
      </c>
      <c r="B21" s="6" t="s">
        <v>116</v>
      </c>
      <c r="C21" s="6" t="s">
        <v>52</v>
      </c>
      <c r="D21" s="6" t="s">
        <v>112</v>
      </c>
      <c r="E21" s="12">
        <v>3</v>
      </c>
      <c r="F21" s="12">
        <v>1.5</v>
      </c>
      <c r="G21" s="12">
        <v>1.4</v>
      </c>
      <c r="H21" s="12">
        <v>0</v>
      </c>
      <c r="I21" s="15">
        <f t="shared" si="30"/>
        <v>11.55</v>
      </c>
      <c r="J21" s="12">
        <v>0</v>
      </c>
      <c r="K21" s="12">
        <v>0</v>
      </c>
      <c r="L21" s="12">
        <v>0</v>
      </c>
      <c r="M21" s="12">
        <v>0</v>
      </c>
      <c r="N21" s="15">
        <f t="shared" si="31"/>
        <v>10</v>
      </c>
      <c r="O21" s="15">
        <f t="shared" si="42"/>
        <v>11.55</v>
      </c>
      <c r="P21" s="3"/>
      <c r="Q21" s="12">
        <v>4.0999999999999996</v>
      </c>
      <c r="R21" s="12">
        <v>3.3</v>
      </c>
      <c r="S21" s="12">
        <v>3.3</v>
      </c>
      <c r="T21" s="12">
        <v>0</v>
      </c>
      <c r="U21" s="17">
        <f t="shared" si="32"/>
        <v>10.8</v>
      </c>
      <c r="V21" s="3"/>
      <c r="W21" s="12">
        <v>2.8</v>
      </c>
      <c r="X21" s="12">
        <v>6.6</v>
      </c>
      <c r="Y21" s="12">
        <v>6.2</v>
      </c>
      <c r="Z21" s="12">
        <v>0</v>
      </c>
      <c r="AA21" s="19">
        <f t="shared" si="33"/>
        <v>6.4</v>
      </c>
      <c r="AB21" s="3"/>
      <c r="AC21" s="12">
        <v>3</v>
      </c>
      <c r="AD21" s="12">
        <v>3.8</v>
      </c>
      <c r="AE21" s="12">
        <v>4.2</v>
      </c>
      <c r="AF21" s="12">
        <v>0</v>
      </c>
      <c r="AG21" s="21">
        <f t="shared" si="34"/>
        <v>9</v>
      </c>
      <c r="AH21" s="3"/>
      <c r="AI21" s="13">
        <f t="shared" si="43"/>
        <v>37.75</v>
      </c>
      <c r="AJ21" s="3"/>
      <c r="AK21" s="3"/>
      <c r="AL21" s="3"/>
      <c r="AM21" s="15">
        <f t="shared" si="35"/>
        <v>11.55</v>
      </c>
      <c r="AN21" s="14">
        <f t="shared" si="44"/>
        <v>6</v>
      </c>
      <c r="AO21" s="15">
        <f t="shared" si="45"/>
        <v>0</v>
      </c>
      <c r="AP21" s="17">
        <f t="shared" si="36"/>
        <v>10.8</v>
      </c>
      <c r="AQ21" s="16">
        <f t="shared" si="37"/>
        <v>6</v>
      </c>
      <c r="AR21" s="17">
        <f t="shared" si="46"/>
        <v>0</v>
      </c>
      <c r="AS21" s="19">
        <f t="shared" si="38"/>
        <v>6.4</v>
      </c>
      <c r="AT21" s="18">
        <f t="shared" si="39"/>
        <v>6</v>
      </c>
      <c r="AU21" s="19">
        <f t="shared" si="47"/>
        <v>0</v>
      </c>
      <c r="AV21" s="21">
        <f t="shared" si="40"/>
        <v>9</v>
      </c>
      <c r="AW21" s="20">
        <f t="shared" si="41"/>
        <v>6</v>
      </c>
      <c r="AX21" s="21">
        <f t="shared" si="48"/>
        <v>0</v>
      </c>
      <c r="AY21" s="13"/>
      <c r="AZ21" s="3"/>
    </row>
    <row r="22" spans="1:52" x14ac:dyDescent="0.25">
      <c r="A22" s="6">
        <v>114</v>
      </c>
      <c r="B22" s="6" t="s">
        <v>117</v>
      </c>
      <c r="C22" s="6" t="s">
        <v>52</v>
      </c>
      <c r="D22" s="6" t="s">
        <v>112</v>
      </c>
      <c r="E22" s="12">
        <v>3</v>
      </c>
      <c r="F22" s="12">
        <v>1.5</v>
      </c>
      <c r="G22" s="12">
        <v>1.3</v>
      </c>
      <c r="H22" s="12">
        <v>0</v>
      </c>
      <c r="I22" s="15">
        <f t="shared" si="30"/>
        <v>11.6</v>
      </c>
      <c r="J22" s="12">
        <v>0</v>
      </c>
      <c r="K22" s="12">
        <v>0</v>
      </c>
      <c r="L22" s="12">
        <v>0</v>
      </c>
      <c r="M22" s="12">
        <v>0</v>
      </c>
      <c r="N22" s="15">
        <f t="shared" si="31"/>
        <v>10</v>
      </c>
      <c r="O22" s="15">
        <f t="shared" si="42"/>
        <v>11.6</v>
      </c>
      <c r="P22" s="3"/>
      <c r="Q22" s="12">
        <v>4.0999999999999996</v>
      </c>
      <c r="R22" s="12">
        <v>2.1</v>
      </c>
      <c r="S22" s="12">
        <v>2.1</v>
      </c>
      <c r="T22" s="12">
        <v>0</v>
      </c>
      <c r="U22" s="17">
        <f t="shared" si="32"/>
        <v>12</v>
      </c>
      <c r="V22" s="3"/>
      <c r="W22" s="12">
        <v>3.3</v>
      </c>
      <c r="X22" s="12">
        <v>3.1</v>
      </c>
      <c r="Y22" s="12">
        <v>3.2</v>
      </c>
      <c r="Z22" s="12">
        <v>0</v>
      </c>
      <c r="AA22" s="19">
        <f t="shared" si="33"/>
        <v>10.15</v>
      </c>
      <c r="AB22" s="3"/>
      <c r="AC22" s="12">
        <v>4.2</v>
      </c>
      <c r="AD22" s="12">
        <v>2.2999999999999998</v>
      </c>
      <c r="AE22" s="12">
        <v>2.7</v>
      </c>
      <c r="AF22" s="12">
        <v>0</v>
      </c>
      <c r="AG22" s="21">
        <f t="shared" si="34"/>
        <v>11.7</v>
      </c>
      <c r="AH22" s="3"/>
      <c r="AI22" s="13">
        <f t="shared" si="43"/>
        <v>45.45</v>
      </c>
      <c r="AJ22" s="3"/>
      <c r="AK22" s="3"/>
      <c r="AL22" s="3"/>
      <c r="AM22" s="15">
        <f t="shared" si="35"/>
        <v>11.6</v>
      </c>
      <c r="AN22" s="14">
        <f t="shared" si="44"/>
        <v>5</v>
      </c>
      <c r="AO22" s="15">
        <f t="shared" si="45"/>
        <v>0</v>
      </c>
      <c r="AP22" s="17">
        <f t="shared" si="36"/>
        <v>12</v>
      </c>
      <c r="AQ22" s="16">
        <f t="shared" si="37"/>
        <v>3</v>
      </c>
      <c r="AR22" s="17">
        <f t="shared" si="46"/>
        <v>12</v>
      </c>
      <c r="AS22" s="19">
        <f t="shared" si="38"/>
        <v>10.15</v>
      </c>
      <c r="AT22" s="18">
        <f t="shared" si="39"/>
        <v>4</v>
      </c>
      <c r="AU22" s="19">
        <f t="shared" si="47"/>
        <v>10.15</v>
      </c>
      <c r="AV22" s="21">
        <f t="shared" si="40"/>
        <v>11.7</v>
      </c>
      <c r="AW22" s="20">
        <f t="shared" si="41"/>
        <v>4</v>
      </c>
      <c r="AX22" s="21">
        <f t="shared" si="48"/>
        <v>11.7</v>
      </c>
      <c r="AY22" s="3"/>
      <c r="AZ22" s="3"/>
    </row>
    <row r="23" spans="1:52" x14ac:dyDescent="0.25">
      <c r="A23" s="6"/>
      <c r="B23" s="6"/>
      <c r="C23" s="6"/>
      <c r="D23" s="6"/>
      <c r="E23" s="112" t="s">
        <v>95</v>
      </c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4"/>
      <c r="Q23" s="109" t="s">
        <v>96</v>
      </c>
      <c r="R23" s="110"/>
      <c r="S23" s="110"/>
      <c r="T23" s="110"/>
      <c r="U23" s="110"/>
      <c r="V23" s="111"/>
      <c r="W23" s="115" t="s">
        <v>97</v>
      </c>
      <c r="X23" s="116"/>
      <c r="Y23" s="116"/>
      <c r="Z23" s="116"/>
      <c r="AA23" s="116"/>
      <c r="AB23" s="117"/>
      <c r="AC23" s="118" t="s">
        <v>98</v>
      </c>
      <c r="AD23" s="119"/>
      <c r="AE23" s="119"/>
      <c r="AF23" s="119"/>
      <c r="AG23" s="119"/>
      <c r="AH23" s="120"/>
      <c r="AI23" s="121" t="s">
        <v>277</v>
      </c>
      <c r="AJ23" s="122"/>
      <c r="AK23" s="3"/>
      <c r="AL23" s="3"/>
      <c r="AM23" s="14"/>
      <c r="AN23" s="14"/>
      <c r="AO23" s="15">
        <f>SUM(AO17:AO22)</f>
        <v>47.85</v>
      </c>
      <c r="AP23" s="16"/>
      <c r="AQ23" s="16"/>
      <c r="AR23" s="17">
        <f>SUM(AR17:AR22)</f>
        <v>49.5</v>
      </c>
      <c r="AS23" s="18"/>
      <c r="AT23" s="18"/>
      <c r="AU23" s="19">
        <f>SUM(AU17:AU22)</f>
        <v>42.9</v>
      </c>
      <c r="AV23" s="20"/>
      <c r="AW23" s="20"/>
      <c r="AX23" s="21">
        <f>SUM(AX17:AX22)</f>
        <v>48.399999999999991</v>
      </c>
      <c r="AY23" s="13">
        <f>SUM(AM23:AX23)</f>
        <v>188.64999999999998</v>
      </c>
      <c r="AZ23" s="3">
        <f>_xlfn.RANK.EQ(AY23,(AY$23:AY$31),0)</f>
        <v>1</v>
      </c>
    </row>
    <row r="24" spans="1:52" x14ac:dyDescent="0.25">
      <c r="A24" s="6"/>
      <c r="B24" s="32" t="s">
        <v>233</v>
      </c>
      <c r="C24" s="6"/>
      <c r="D24" s="6"/>
      <c r="E24" s="3" t="s">
        <v>270</v>
      </c>
      <c r="F24" s="3" t="s">
        <v>271</v>
      </c>
      <c r="G24" s="3" t="s">
        <v>247</v>
      </c>
      <c r="H24" s="3" t="s">
        <v>272</v>
      </c>
      <c r="I24" s="14" t="s">
        <v>275</v>
      </c>
      <c r="J24" s="3" t="s">
        <v>270</v>
      </c>
      <c r="K24" s="3" t="s">
        <v>271</v>
      </c>
      <c r="L24" s="3" t="s">
        <v>247</v>
      </c>
      <c r="M24" s="3" t="s">
        <v>272</v>
      </c>
      <c r="N24" s="14" t="s">
        <v>276</v>
      </c>
      <c r="O24" s="14" t="s">
        <v>95</v>
      </c>
      <c r="P24" s="3" t="s">
        <v>267</v>
      </c>
      <c r="Q24" s="3" t="s">
        <v>270</v>
      </c>
      <c r="R24" s="3" t="s">
        <v>271</v>
      </c>
      <c r="S24" s="3" t="s">
        <v>247</v>
      </c>
      <c r="T24" s="3" t="s">
        <v>272</v>
      </c>
      <c r="U24" s="16" t="s">
        <v>96</v>
      </c>
      <c r="V24" s="3" t="s">
        <v>267</v>
      </c>
      <c r="W24" s="3" t="s">
        <v>270</v>
      </c>
      <c r="X24" s="3" t="s">
        <v>271</v>
      </c>
      <c r="Y24" s="3" t="s">
        <v>247</v>
      </c>
      <c r="Z24" s="3" t="s">
        <v>272</v>
      </c>
      <c r="AA24" s="18" t="s">
        <v>97</v>
      </c>
      <c r="AB24" s="3" t="s">
        <v>267</v>
      </c>
      <c r="AC24" s="3" t="s">
        <v>270</v>
      </c>
      <c r="AD24" s="3" t="s">
        <v>271</v>
      </c>
      <c r="AE24" s="3" t="s">
        <v>247</v>
      </c>
      <c r="AF24" s="3" t="s">
        <v>272</v>
      </c>
      <c r="AG24" s="20" t="s">
        <v>98</v>
      </c>
      <c r="AH24" s="3" t="s">
        <v>267</v>
      </c>
      <c r="AI24" s="3" t="s">
        <v>274</v>
      </c>
      <c r="AJ24" s="3" t="s">
        <v>267</v>
      </c>
      <c r="AK24" s="6"/>
      <c r="AL24" s="6"/>
      <c r="AM24" s="59" t="s">
        <v>233</v>
      </c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1"/>
    </row>
    <row r="25" spans="1:52" x14ac:dyDescent="0.25">
      <c r="A25" s="6">
        <v>115</v>
      </c>
      <c r="B25" s="6" t="s">
        <v>110</v>
      </c>
      <c r="C25" s="6" t="s">
        <v>57</v>
      </c>
      <c r="D25" s="6" t="s">
        <v>112</v>
      </c>
      <c r="E25" s="12">
        <v>3</v>
      </c>
      <c r="F25" s="12">
        <v>0.3</v>
      </c>
      <c r="G25" s="12">
        <v>0.6</v>
      </c>
      <c r="H25" s="12">
        <v>0</v>
      </c>
      <c r="I25" s="15">
        <f t="shared" ref="I25:I30" si="49">E25+10-((F25+G25)/2)-H25</f>
        <v>12.55</v>
      </c>
      <c r="J25" s="12">
        <v>0</v>
      </c>
      <c r="K25" s="12">
        <v>0</v>
      </c>
      <c r="L25" s="12">
        <v>0</v>
      </c>
      <c r="M25" s="12">
        <v>0</v>
      </c>
      <c r="N25" s="15">
        <f t="shared" ref="N25:N30" si="50">J25+10-((K25+L25)/2)-M25</f>
        <v>10</v>
      </c>
      <c r="O25" s="15">
        <f t="shared" ref="O25:O30" si="51">IF(I25&gt;N25,I25,N25)</f>
        <v>12.55</v>
      </c>
      <c r="P25" s="3"/>
      <c r="Q25" s="12">
        <v>3.8</v>
      </c>
      <c r="R25" s="12">
        <v>1.8</v>
      </c>
      <c r="S25" s="12">
        <v>1.8</v>
      </c>
      <c r="T25" s="12">
        <v>0</v>
      </c>
      <c r="U25" s="17">
        <f t="shared" ref="U25:U30" si="52">Q25+10-((R25+S25)/2)-T25</f>
        <v>12</v>
      </c>
      <c r="V25" s="3"/>
      <c r="W25" s="12">
        <v>3</v>
      </c>
      <c r="X25" s="12">
        <v>3.8</v>
      </c>
      <c r="Y25" s="12">
        <v>4.4000000000000004</v>
      </c>
      <c r="Z25" s="12">
        <v>1</v>
      </c>
      <c r="AA25" s="19">
        <f t="shared" ref="AA25:AA30" si="53">W25+10-((X25+Y25)/2)-Z25</f>
        <v>7.9</v>
      </c>
      <c r="AB25" s="3"/>
      <c r="AC25" s="12">
        <v>4.2</v>
      </c>
      <c r="AD25" s="12">
        <v>1.7</v>
      </c>
      <c r="AE25" s="12">
        <v>2</v>
      </c>
      <c r="AF25" s="12">
        <v>0</v>
      </c>
      <c r="AG25" s="21">
        <f t="shared" ref="AG25:AG30" si="54">AC25+10-((AD25+AE25)/2)-AF25</f>
        <v>12.35</v>
      </c>
      <c r="AH25" s="3"/>
      <c r="AI25" s="13">
        <f t="shared" ref="AI25:AI30" si="55">O25+U25+AA25+AG25</f>
        <v>44.800000000000004</v>
      </c>
      <c r="AJ25" s="3"/>
      <c r="AK25" s="6"/>
      <c r="AL25" s="6"/>
      <c r="AM25" s="15">
        <f t="shared" ref="AM25:AM30" si="56">O25</f>
        <v>12.55</v>
      </c>
      <c r="AN25" s="14">
        <f>_xlfn.RANK.EQ(AM25,(AM$25:AM$30),0)</f>
        <v>1</v>
      </c>
      <c r="AO25" s="15">
        <f t="shared" ref="AO25:AO30" si="57">IF(AN25&lt;5,AM25,0)</f>
        <v>12.55</v>
      </c>
      <c r="AP25" s="17">
        <f t="shared" ref="AP25:AP30" si="58">U25</f>
        <v>12</v>
      </c>
      <c r="AQ25" s="16">
        <f t="shared" ref="AQ25:AQ30" si="59">_xlfn.RANK.EQ(AP25,(AP$25:AP$30),0)</f>
        <v>2</v>
      </c>
      <c r="AR25" s="17">
        <f t="shared" ref="AR25:AR30" si="60">IF(AQ25&lt;5,AP25,0)</f>
        <v>12</v>
      </c>
      <c r="AS25" s="19">
        <f t="shared" ref="AS25:AS30" si="61">AA25</f>
        <v>7.9</v>
      </c>
      <c r="AT25" s="18">
        <f t="shared" ref="AT25:AT30" si="62">_xlfn.RANK.EQ(AS25,(AS$25:AS$30),0)</f>
        <v>4</v>
      </c>
      <c r="AU25" s="19">
        <f t="shared" ref="AU25:AU30" si="63">IF(AT25&lt;5,AS25,0)</f>
        <v>7.9</v>
      </c>
      <c r="AV25" s="21">
        <f t="shared" ref="AV25:AV30" si="64">AG25</f>
        <v>12.35</v>
      </c>
      <c r="AW25" s="20">
        <f t="shared" ref="AW25:AW30" si="65">_xlfn.RANK.EQ(AV25,(AV$25:AV$30),0)</f>
        <v>1</v>
      </c>
      <c r="AX25" s="21">
        <f t="shared" ref="AX25:AX30" si="66">IF(AW25&lt;5,AV25,0)</f>
        <v>12.35</v>
      </c>
      <c r="AY25" s="3"/>
      <c r="AZ25" s="3"/>
    </row>
    <row r="26" spans="1:52" x14ac:dyDescent="0.25">
      <c r="A26" s="6">
        <v>116</v>
      </c>
      <c r="B26" s="6" t="s">
        <v>118</v>
      </c>
      <c r="C26" s="6" t="s">
        <v>57</v>
      </c>
      <c r="D26" s="6" t="s">
        <v>112</v>
      </c>
      <c r="E26" s="12">
        <v>3</v>
      </c>
      <c r="F26" s="12">
        <v>1.1000000000000001</v>
      </c>
      <c r="G26" s="12">
        <v>1</v>
      </c>
      <c r="H26" s="12">
        <v>0</v>
      </c>
      <c r="I26" s="15">
        <f t="shared" si="49"/>
        <v>11.95</v>
      </c>
      <c r="J26" s="12">
        <v>0</v>
      </c>
      <c r="K26" s="12">
        <v>0</v>
      </c>
      <c r="L26" s="12">
        <v>0</v>
      </c>
      <c r="M26" s="12">
        <v>0</v>
      </c>
      <c r="N26" s="15">
        <f t="shared" si="50"/>
        <v>10</v>
      </c>
      <c r="O26" s="15">
        <f t="shared" si="51"/>
        <v>11.95</v>
      </c>
      <c r="P26" s="3"/>
      <c r="Q26" s="12">
        <v>3.8</v>
      </c>
      <c r="R26" s="12">
        <v>1.4</v>
      </c>
      <c r="S26" s="12">
        <v>1.4</v>
      </c>
      <c r="T26" s="12">
        <v>0</v>
      </c>
      <c r="U26" s="17">
        <f t="shared" si="52"/>
        <v>12.4</v>
      </c>
      <c r="V26" s="3"/>
      <c r="W26" s="12">
        <v>3.3</v>
      </c>
      <c r="X26" s="12">
        <v>3.5</v>
      </c>
      <c r="Y26" s="12">
        <v>3.9</v>
      </c>
      <c r="Z26" s="12">
        <v>1</v>
      </c>
      <c r="AA26" s="19">
        <f t="shared" si="53"/>
        <v>8.6000000000000014</v>
      </c>
      <c r="AB26" s="3"/>
      <c r="AC26" s="12">
        <v>3.6</v>
      </c>
      <c r="AD26" s="12">
        <v>2.5</v>
      </c>
      <c r="AE26" s="12">
        <v>2.4</v>
      </c>
      <c r="AF26" s="12">
        <v>0</v>
      </c>
      <c r="AG26" s="21">
        <f t="shared" si="54"/>
        <v>11.149999999999999</v>
      </c>
      <c r="AH26" s="3"/>
      <c r="AI26" s="13">
        <f t="shared" si="55"/>
        <v>44.1</v>
      </c>
      <c r="AJ26" s="3"/>
      <c r="AK26" s="6"/>
      <c r="AL26" s="6"/>
      <c r="AM26" s="15">
        <f t="shared" si="56"/>
        <v>11.95</v>
      </c>
      <c r="AN26" s="14">
        <f t="shared" ref="AN26:AN30" si="67">_xlfn.RANK.EQ(AM26,(AM$25:AM$30),0)</f>
        <v>2</v>
      </c>
      <c r="AO26" s="15">
        <f t="shared" si="57"/>
        <v>11.95</v>
      </c>
      <c r="AP26" s="17">
        <f t="shared" si="58"/>
        <v>12.4</v>
      </c>
      <c r="AQ26" s="16">
        <f t="shared" si="59"/>
        <v>1</v>
      </c>
      <c r="AR26" s="17">
        <f t="shared" si="60"/>
        <v>12.4</v>
      </c>
      <c r="AS26" s="19">
        <f t="shared" si="61"/>
        <v>8.6000000000000014</v>
      </c>
      <c r="AT26" s="18">
        <f t="shared" si="62"/>
        <v>3</v>
      </c>
      <c r="AU26" s="19">
        <f t="shared" si="63"/>
        <v>8.6000000000000014</v>
      </c>
      <c r="AV26" s="21">
        <f t="shared" si="64"/>
        <v>11.149999999999999</v>
      </c>
      <c r="AW26" s="20">
        <f t="shared" si="65"/>
        <v>2</v>
      </c>
      <c r="AX26" s="21">
        <f t="shared" si="66"/>
        <v>11.149999999999999</v>
      </c>
      <c r="AY26" s="3"/>
      <c r="AZ26" s="3"/>
    </row>
    <row r="27" spans="1:52" x14ac:dyDescent="0.25">
      <c r="A27" s="6">
        <v>117</v>
      </c>
      <c r="B27" s="6" t="s">
        <v>119</v>
      </c>
      <c r="C27" s="6" t="s">
        <v>57</v>
      </c>
      <c r="D27" s="6" t="s">
        <v>112</v>
      </c>
      <c r="E27" s="12">
        <v>3</v>
      </c>
      <c r="F27" s="12">
        <v>1.5</v>
      </c>
      <c r="G27" s="12">
        <v>1.4</v>
      </c>
      <c r="H27" s="12">
        <v>0</v>
      </c>
      <c r="I27" s="15">
        <f t="shared" si="49"/>
        <v>11.55</v>
      </c>
      <c r="J27" s="12">
        <v>0</v>
      </c>
      <c r="K27" s="12">
        <v>0</v>
      </c>
      <c r="L27" s="12">
        <v>0</v>
      </c>
      <c r="M27" s="12">
        <v>0</v>
      </c>
      <c r="N27" s="15">
        <f t="shared" si="50"/>
        <v>10</v>
      </c>
      <c r="O27" s="15">
        <f t="shared" si="51"/>
        <v>11.55</v>
      </c>
      <c r="P27" s="3"/>
      <c r="Q27" s="12">
        <v>3.6</v>
      </c>
      <c r="R27" s="12">
        <v>2.9</v>
      </c>
      <c r="S27" s="12">
        <v>2.7</v>
      </c>
      <c r="T27" s="12">
        <v>0</v>
      </c>
      <c r="U27" s="17">
        <f t="shared" si="52"/>
        <v>10.8</v>
      </c>
      <c r="V27" s="3"/>
      <c r="W27" s="12">
        <v>2.8</v>
      </c>
      <c r="X27" s="12">
        <v>3.4</v>
      </c>
      <c r="Y27" s="12">
        <v>3.7</v>
      </c>
      <c r="Z27" s="12">
        <v>0</v>
      </c>
      <c r="AA27" s="19">
        <f t="shared" si="53"/>
        <v>9.25</v>
      </c>
      <c r="AB27" s="3"/>
      <c r="AC27" s="12">
        <v>3.9</v>
      </c>
      <c r="AD27" s="12">
        <v>2.7</v>
      </c>
      <c r="AE27" s="12">
        <v>3.2</v>
      </c>
      <c r="AF27" s="12">
        <v>0</v>
      </c>
      <c r="AG27" s="21">
        <f t="shared" si="54"/>
        <v>10.95</v>
      </c>
      <c r="AH27" s="3"/>
      <c r="AI27" s="13">
        <f t="shared" si="55"/>
        <v>42.55</v>
      </c>
      <c r="AJ27" s="3"/>
      <c r="AK27" s="6"/>
      <c r="AL27" s="6"/>
      <c r="AM27" s="15">
        <f t="shared" si="56"/>
        <v>11.55</v>
      </c>
      <c r="AN27" s="14">
        <f t="shared" si="67"/>
        <v>3</v>
      </c>
      <c r="AO27" s="15">
        <f t="shared" si="57"/>
        <v>11.55</v>
      </c>
      <c r="AP27" s="17">
        <f t="shared" si="58"/>
        <v>10.8</v>
      </c>
      <c r="AQ27" s="16">
        <f t="shared" si="59"/>
        <v>3</v>
      </c>
      <c r="AR27" s="17">
        <f t="shared" si="60"/>
        <v>10.8</v>
      </c>
      <c r="AS27" s="19">
        <f t="shared" si="61"/>
        <v>9.25</v>
      </c>
      <c r="AT27" s="18">
        <f t="shared" si="62"/>
        <v>1</v>
      </c>
      <c r="AU27" s="19">
        <f t="shared" si="63"/>
        <v>9.25</v>
      </c>
      <c r="AV27" s="21">
        <f t="shared" si="64"/>
        <v>10.95</v>
      </c>
      <c r="AW27" s="20">
        <f t="shared" si="65"/>
        <v>3</v>
      </c>
      <c r="AX27" s="21">
        <f t="shared" si="66"/>
        <v>10.95</v>
      </c>
      <c r="AY27" s="3"/>
      <c r="AZ27" s="3"/>
    </row>
    <row r="28" spans="1:52" x14ac:dyDescent="0.25">
      <c r="A28" s="6">
        <v>118</v>
      </c>
      <c r="B28" s="6" t="s">
        <v>120</v>
      </c>
      <c r="C28" s="6" t="s">
        <v>57</v>
      </c>
      <c r="D28" s="6" t="s">
        <v>112</v>
      </c>
      <c r="E28" s="12">
        <v>2</v>
      </c>
      <c r="F28" s="12">
        <v>1.2</v>
      </c>
      <c r="G28" s="12">
        <v>1.1000000000000001</v>
      </c>
      <c r="H28" s="12">
        <v>0</v>
      </c>
      <c r="I28" s="15">
        <f t="shared" si="49"/>
        <v>10.85</v>
      </c>
      <c r="J28" s="12">
        <v>0</v>
      </c>
      <c r="K28" s="12">
        <v>0</v>
      </c>
      <c r="L28" s="12">
        <v>0</v>
      </c>
      <c r="M28" s="12">
        <v>0</v>
      </c>
      <c r="N28" s="15">
        <f t="shared" si="50"/>
        <v>10</v>
      </c>
      <c r="O28" s="15">
        <f t="shared" si="51"/>
        <v>10.85</v>
      </c>
      <c r="P28" s="3"/>
      <c r="Q28" s="12">
        <v>3.5</v>
      </c>
      <c r="R28" s="12">
        <v>3</v>
      </c>
      <c r="S28" s="12">
        <v>2.6</v>
      </c>
      <c r="T28" s="12">
        <v>0</v>
      </c>
      <c r="U28" s="17">
        <f t="shared" si="52"/>
        <v>10.7</v>
      </c>
      <c r="V28" s="3"/>
      <c r="W28" s="12">
        <v>3.3</v>
      </c>
      <c r="X28" s="12">
        <v>4</v>
      </c>
      <c r="Y28" s="12">
        <v>4.5999999999999996</v>
      </c>
      <c r="Z28" s="12">
        <v>0</v>
      </c>
      <c r="AA28" s="19">
        <f t="shared" si="53"/>
        <v>9</v>
      </c>
      <c r="AB28" s="3"/>
      <c r="AC28" s="12">
        <v>3.6</v>
      </c>
      <c r="AD28" s="12">
        <v>2.6</v>
      </c>
      <c r="AE28" s="12">
        <v>3</v>
      </c>
      <c r="AF28" s="12">
        <v>0</v>
      </c>
      <c r="AG28" s="21">
        <f t="shared" si="54"/>
        <v>10.8</v>
      </c>
      <c r="AH28" s="3"/>
      <c r="AI28" s="13">
        <f t="shared" si="55"/>
        <v>41.349999999999994</v>
      </c>
      <c r="AJ28" s="3"/>
      <c r="AK28" s="6"/>
      <c r="AL28" s="6"/>
      <c r="AM28" s="15">
        <f t="shared" si="56"/>
        <v>10.85</v>
      </c>
      <c r="AN28" s="14">
        <f t="shared" si="67"/>
        <v>6</v>
      </c>
      <c r="AO28" s="15">
        <f t="shared" si="57"/>
        <v>0</v>
      </c>
      <c r="AP28" s="17">
        <f t="shared" si="58"/>
        <v>10.7</v>
      </c>
      <c r="AQ28" s="16">
        <f t="shared" si="59"/>
        <v>4</v>
      </c>
      <c r="AR28" s="17">
        <f t="shared" si="60"/>
        <v>10.7</v>
      </c>
      <c r="AS28" s="19">
        <f t="shared" si="61"/>
        <v>9</v>
      </c>
      <c r="AT28" s="18">
        <f t="shared" si="62"/>
        <v>2</v>
      </c>
      <c r="AU28" s="19">
        <f t="shared" si="63"/>
        <v>9</v>
      </c>
      <c r="AV28" s="21">
        <f t="shared" si="64"/>
        <v>10.8</v>
      </c>
      <c r="AW28" s="20">
        <f t="shared" si="65"/>
        <v>4</v>
      </c>
      <c r="AX28" s="21">
        <f t="shared" si="66"/>
        <v>10.8</v>
      </c>
      <c r="AY28" s="3"/>
      <c r="AZ28" s="3"/>
    </row>
    <row r="29" spans="1:52" x14ac:dyDescent="0.25">
      <c r="A29" s="6">
        <v>119</v>
      </c>
      <c r="B29" s="6" t="s">
        <v>121</v>
      </c>
      <c r="C29" s="6" t="s">
        <v>57</v>
      </c>
      <c r="D29" s="6" t="s">
        <v>112</v>
      </c>
      <c r="E29" s="12">
        <v>3</v>
      </c>
      <c r="F29" s="12">
        <v>1.7</v>
      </c>
      <c r="G29" s="12">
        <v>1.5</v>
      </c>
      <c r="H29" s="12">
        <v>0</v>
      </c>
      <c r="I29" s="15">
        <f t="shared" si="49"/>
        <v>11.4</v>
      </c>
      <c r="J29" s="12">
        <v>0</v>
      </c>
      <c r="K29" s="12">
        <v>0</v>
      </c>
      <c r="L29" s="12">
        <v>0</v>
      </c>
      <c r="M29" s="12">
        <v>0</v>
      </c>
      <c r="N29" s="15">
        <f t="shared" si="50"/>
        <v>10</v>
      </c>
      <c r="O29" s="15">
        <f t="shared" si="51"/>
        <v>11.4</v>
      </c>
      <c r="P29" s="3"/>
      <c r="Q29" s="12">
        <v>3</v>
      </c>
      <c r="R29" s="12">
        <v>4.2</v>
      </c>
      <c r="S29" s="12">
        <v>4.5</v>
      </c>
      <c r="T29" s="12">
        <v>0</v>
      </c>
      <c r="U29" s="17">
        <f t="shared" si="52"/>
        <v>8.65</v>
      </c>
      <c r="V29" s="3"/>
      <c r="W29" s="12">
        <v>2</v>
      </c>
      <c r="X29" s="12">
        <v>4</v>
      </c>
      <c r="Y29" s="12">
        <v>4.3</v>
      </c>
      <c r="Z29" s="12">
        <v>0</v>
      </c>
      <c r="AA29" s="19">
        <f t="shared" si="53"/>
        <v>7.85</v>
      </c>
      <c r="AB29" s="3"/>
      <c r="AC29" s="12">
        <v>3.6</v>
      </c>
      <c r="AD29" s="12">
        <v>4.0999999999999996</v>
      </c>
      <c r="AE29" s="12">
        <v>3.9</v>
      </c>
      <c r="AF29" s="12">
        <v>0</v>
      </c>
      <c r="AG29" s="21">
        <f t="shared" si="54"/>
        <v>9.6</v>
      </c>
      <c r="AH29" s="3"/>
      <c r="AI29" s="13">
        <f t="shared" si="55"/>
        <v>37.5</v>
      </c>
      <c r="AJ29" s="3"/>
      <c r="AK29" s="6"/>
      <c r="AL29" s="6"/>
      <c r="AM29" s="15">
        <f t="shared" si="56"/>
        <v>11.4</v>
      </c>
      <c r="AN29" s="14">
        <f t="shared" si="67"/>
        <v>5</v>
      </c>
      <c r="AO29" s="15">
        <f t="shared" si="57"/>
        <v>0</v>
      </c>
      <c r="AP29" s="17">
        <f t="shared" si="58"/>
        <v>8.65</v>
      </c>
      <c r="AQ29" s="16">
        <f t="shared" si="59"/>
        <v>6</v>
      </c>
      <c r="AR29" s="17">
        <f t="shared" si="60"/>
        <v>0</v>
      </c>
      <c r="AS29" s="19">
        <f t="shared" si="61"/>
        <v>7.85</v>
      </c>
      <c r="AT29" s="18">
        <f t="shared" si="62"/>
        <v>5</v>
      </c>
      <c r="AU29" s="19">
        <f t="shared" si="63"/>
        <v>0</v>
      </c>
      <c r="AV29" s="21">
        <f t="shared" si="64"/>
        <v>9.6</v>
      </c>
      <c r="AW29" s="20">
        <f t="shared" si="65"/>
        <v>6</v>
      </c>
      <c r="AX29" s="21">
        <f t="shared" si="66"/>
        <v>0</v>
      </c>
      <c r="AY29" s="3"/>
      <c r="AZ29" s="3"/>
    </row>
    <row r="30" spans="1:52" x14ac:dyDescent="0.25">
      <c r="A30" s="6">
        <v>120</v>
      </c>
      <c r="B30" s="6" t="s">
        <v>122</v>
      </c>
      <c r="C30" s="6" t="s">
        <v>57</v>
      </c>
      <c r="D30" s="6" t="s">
        <v>112</v>
      </c>
      <c r="E30" s="12">
        <v>3</v>
      </c>
      <c r="F30" s="12">
        <v>1.5</v>
      </c>
      <c r="G30" s="12">
        <v>1.6</v>
      </c>
      <c r="H30" s="12">
        <v>0</v>
      </c>
      <c r="I30" s="15">
        <f t="shared" si="49"/>
        <v>11.45</v>
      </c>
      <c r="J30" s="12">
        <v>0</v>
      </c>
      <c r="K30" s="12">
        <v>0</v>
      </c>
      <c r="L30" s="12">
        <v>0</v>
      </c>
      <c r="M30" s="12">
        <v>0</v>
      </c>
      <c r="N30" s="15">
        <f t="shared" si="50"/>
        <v>10</v>
      </c>
      <c r="O30" s="15">
        <f t="shared" si="51"/>
        <v>11.45</v>
      </c>
      <c r="P30" s="3"/>
      <c r="Q30" s="12">
        <v>3.5</v>
      </c>
      <c r="R30" s="12">
        <v>4.0999999999999996</v>
      </c>
      <c r="S30" s="12">
        <v>3.6</v>
      </c>
      <c r="T30" s="12">
        <v>0</v>
      </c>
      <c r="U30" s="17">
        <f t="shared" si="52"/>
        <v>9.65</v>
      </c>
      <c r="V30" s="3"/>
      <c r="W30" s="12">
        <v>2</v>
      </c>
      <c r="X30" s="12">
        <v>5.2</v>
      </c>
      <c r="Y30" s="12">
        <v>5.8</v>
      </c>
      <c r="Z30" s="12">
        <v>1</v>
      </c>
      <c r="AA30" s="19">
        <f t="shared" si="53"/>
        <v>5.5</v>
      </c>
      <c r="AB30" s="3"/>
      <c r="AC30" s="12">
        <v>3.3</v>
      </c>
      <c r="AD30" s="12">
        <v>3.3</v>
      </c>
      <c r="AE30" s="12">
        <v>3.6</v>
      </c>
      <c r="AF30" s="12">
        <v>0</v>
      </c>
      <c r="AG30" s="21">
        <f t="shared" si="54"/>
        <v>9.8500000000000014</v>
      </c>
      <c r="AH30" s="3"/>
      <c r="AI30" s="13">
        <f t="shared" si="55"/>
        <v>36.450000000000003</v>
      </c>
      <c r="AJ30" s="3"/>
      <c r="AK30" s="6"/>
      <c r="AL30" s="6"/>
      <c r="AM30" s="15">
        <f t="shared" si="56"/>
        <v>11.45</v>
      </c>
      <c r="AN30" s="14">
        <f t="shared" si="67"/>
        <v>4</v>
      </c>
      <c r="AO30" s="15">
        <f t="shared" si="57"/>
        <v>11.45</v>
      </c>
      <c r="AP30" s="17">
        <f t="shared" si="58"/>
        <v>9.65</v>
      </c>
      <c r="AQ30" s="16">
        <f t="shared" si="59"/>
        <v>5</v>
      </c>
      <c r="AR30" s="17">
        <f t="shared" si="60"/>
        <v>0</v>
      </c>
      <c r="AS30" s="19">
        <f t="shared" si="61"/>
        <v>5.5</v>
      </c>
      <c r="AT30" s="18">
        <f t="shared" si="62"/>
        <v>6</v>
      </c>
      <c r="AU30" s="19">
        <f t="shared" si="63"/>
        <v>0</v>
      </c>
      <c r="AV30" s="21">
        <f t="shared" si="64"/>
        <v>9.8500000000000014</v>
      </c>
      <c r="AW30" s="20">
        <f t="shared" si="65"/>
        <v>5</v>
      </c>
      <c r="AX30" s="21">
        <f t="shared" si="66"/>
        <v>0</v>
      </c>
      <c r="AY30" s="3"/>
      <c r="AZ30" s="3"/>
    </row>
    <row r="31" spans="1:52" x14ac:dyDescent="0.25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5"/>
      <c r="AK31" s="6"/>
      <c r="AL31" s="6"/>
      <c r="AM31" s="14"/>
      <c r="AN31" s="14"/>
      <c r="AO31" s="15">
        <f>SUM(AO25:AO30)</f>
        <v>47.5</v>
      </c>
      <c r="AP31" s="16"/>
      <c r="AQ31" s="16"/>
      <c r="AR31" s="17">
        <f>SUM(AR25:AR30)</f>
        <v>45.900000000000006</v>
      </c>
      <c r="AS31" s="18"/>
      <c r="AT31" s="18"/>
      <c r="AU31" s="19">
        <f>SUM(AU25:AU30)</f>
        <v>34.75</v>
      </c>
      <c r="AV31" s="20"/>
      <c r="AW31" s="20"/>
      <c r="AX31" s="21">
        <f>SUM(AX25:AX30)</f>
        <v>45.25</v>
      </c>
      <c r="AY31" s="13">
        <f>SUM(AM31:AX31)</f>
        <v>173.4</v>
      </c>
      <c r="AZ31" s="3">
        <f>_xlfn.RANK.EQ(AY31,(AY$23:AY$31),0)</f>
        <v>2</v>
      </c>
    </row>
    <row r="32" spans="1:52" x14ac:dyDescent="0.25">
      <c r="A32" s="59" t="s">
        <v>304</v>
      </c>
      <c r="B32" s="60"/>
      <c r="C32" s="60"/>
      <c r="D32" s="61"/>
      <c r="E32" s="112" t="s">
        <v>95</v>
      </c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4"/>
      <c r="Q32" s="109" t="s">
        <v>96</v>
      </c>
      <c r="R32" s="110"/>
      <c r="S32" s="110"/>
      <c r="T32" s="110"/>
      <c r="U32" s="110"/>
      <c r="V32" s="111"/>
      <c r="W32" s="115" t="s">
        <v>97</v>
      </c>
      <c r="X32" s="116"/>
      <c r="Y32" s="116"/>
      <c r="Z32" s="116"/>
      <c r="AA32" s="116"/>
      <c r="AB32" s="117"/>
      <c r="AC32" s="118" t="s">
        <v>98</v>
      </c>
      <c r="AD32" s="119"/>
      <c r="AE32" s="119"/>
      <c r="AF32" s="119"/>
      <c r="AG32" s="119"/>
      <c r="AH32" s="120"/>
      <c r="AI32" s="121" t="s">
        <v>277</v>
      </c>
      <c r="AJ32" s="122"/>
      <c r="AK32" s="6"/>
      <c r="AL32" s="6"/>
      <c r="AM32" s="30"/>
      <c r="AN32" s="30"/>
      <c r="AO32" s="30"/>
      <c r="AP32" s="30"/>
      <c r="AQ32" s="30"/>
      <c r="AR32" s="30"/>
      <c r="AS32" s="30"/>
      <c r="AT32" s="30"/>
      <c r="AU32" s="30"/>
      <c r="AV32" s="31"/>
      <c r="AW32" s="30"/>
    </row>
    <row r="33" spans="1:49" x14ac:dyDescent="0.25">
      <c r="A33" s="6" t="s">
        <v>91</v>
      </c>
      <c r="B33" s="6" t="s">
        <v>92</v>
      </c>
      <c r="C33" s="6" t="s">
        <v>93</v>
      </c>
      <c r="D33" s="6" t="s">
        <v>298</v>
      </c>
      <c r="E33" s="3" t="s">
        <v>270</v>
      </c>
      <c r="F33" s="3" t="s">
        <v>271</v>
      </c>
      <c r="G33" s="3" t="s">
        <v>247</v>
      </c>
      <c r="H33" s="3" t="s">
        <v>272</v>
      </c>
      <c r="I33" s="14" t="s">
        <v>275</v>
      </c>
      <c r="J33" s="3" t="s">
        <v>270</v>
      </c>
      <c r="K33" s="3" t="s">
        <v>271</v>
      </c>
      <c r="L33" s="3" t="s">
        <v>247</v>
      </c>
      <c r="M33" s="3" t="s">
        <v>272</v>
      </c>
      <c r="N33" s="14" t="s">
        <v>276</v>
      </c>
      <c r="O33" s="14" t="s">
        <v>95</v>
      </c>
      <c r="P33" s="3" t="s">
        <v>267</v>
      </c>
      <c r="Q33" s="3" t="s">
        <v>270</v>
      </c>
      <c r="R33" s="3" t="s">
        <v>271</v>
      </c>
      <c r="S33" s="3" t="s">
        <v>247</v>
      </c>
      <c r="T33" s="3" t="s">
        <v>272</v>
      </c>
      <c r="U33" s="16" t="s">
        <v>96</v>
      </c>
      <c r="V33" s="3" t="s">
        <v>267</v>
      </c>
      <c r="W33" s="3" t="s">
        <v>270</v>
      </c>
      <c r="X33" s="3" t="s">
        <v>271</v>
      </c>
      <c r="Y33" s="3" t="s">
        <v>247</v>
      </c>
      <c r="Z33" s="3" t="s">
        <v>272</v>
      </c>
      <c r="AA33" s="18" t="s">
        <v>97</v>
      </c>
      <c r="AB33" s="3" t="s">
        <v>267</v>
      </c>
      <c r="AC33" s="3" t="s">
        <v>270</v>
      </c>
      <c r="AD33" s="3" t="s">
        <v>271</v>
      </c>
      <c r="AE33" s="3" t="s">
        <v>247</v>
      </c>
      <c r="AF33" s="3" t="s">
        <v>272</v>
      </c>
      <c r="AG33" s="20" t="s">
        <v>98</v>
      </c>
      <c r="AH33" s="3" t="s">
        <v>267</v>
      </c>
      <c r="AI33" s="3" t="s">
        <v>274</v>
      </c>
      <c r="AJ33" s="3" t="s">
        <v>267</v>
      </c>
      <c r="AK33" s="6"/>
      <c r="AL33" s="6"/>
      <c r="AM33" s="30"/>
      <c r="AN33" s="30"/>
      <c r="AO33" s="30"/>
      <c r="AP33" s="30"/>
      <c r="AQ33" s="30"/>
      <c r="AR33" s="30"/>
      <c r="AS33" s="30"/>
      <c r="AT33" s="30"/>
      <c r="AU33" s="30"/>
      <c r="AV33" s="31"/>
      <c r="AW33" s="30"/>
    </row>
    <row r="34" spans="1:49" x14ac:dyDescent="0.25">
      <c r="A34" s="6">
        <v>101</v>
      </c>
      <c r="B34" s="6" t="s">
        <v>142</v>
      </c>
      <c r="C34" s="6" t="s">
        <v>52</v>
      </c>
      <c r="D34" s="6" t="s">
        <v>107</v>
      </c>
      <c r="E34" s="3"/>
      <c r="F34" s="3"/>
      <c r="G34" s="3"/>
      <c r="H34" s="3"/>
      <c r="I34" s="15">
        <f>I5</f>
        <v>12</v>
      </c>
      <c r="J34" s="3"/>
      <c r="K34" s="3"/>
      <c r="L34" s="3"/>
      <c r="M34" s="3"/>
      <c r="N34" s="3"/>
      <c r="O34" s="15">
        <f t="shared" ref="O34:O36" si="68">O5</f>
        <v>11.55</v>
      </c>
      <c r="P34" s="3">
        <f>_xlfn.RANK.EQ(O34,(O$34:O$37),0)</f>
        <v>1</v>
      </c>
      <c r="Q34" s="3"/>
      <c r="R34" s="3"/>
      <c r="S34" s="3"/>
      <c r="T34" s="3"/>
      <c r="U34" s="17">
        <f t="shared" ref="U34:U36" si="69">U5</f>
        <v>8.35</v>
      </c>
      <c r="V34" s="3">
        <f t="shared" ref="V34:V37" si="70">_xlfn.RANK.EQ(U34,(U$34:U$37),0)</f>
        <v>2</v>
      </c>
      <c r="W34" s="3"/>
      <c r="X34" s="3"/>
      <c r="Y34" s="3"/>
      <c r="Z34" s="3"/>
      <c r="AA34" s="19">
        <f t="shared" ref="AA34:AA36" si="71">AA5</f>
        <v>9.65</v>
      </c>
      <c r="AB34" s="3">
        <f t="shared" ref="AB34:AB37" si="72">_xlfn.RANK.EQ(AA34,(AA$34:AA$37),0)</f>
        <v>2</v>
      </c>
      <c r="AC34" s="3"/>
      <c r="AD34" s="3"/>
      <c r="AE34" s="3"/>
      <c r="AF34" s="3"/>
      <c r="AG34" s="21">
        <f t="shared" ref="AG34:AG36" si="73">AG5</f>
        <v>10.75</v>
      </c>
      <c r="AH34" s="3">
        <f t="shared" ref="AH34:AH37" si="74">_xlfn.RANK.EQ(AG34,(AG$34:AG$37),0)</f>
        <v>1</v>
      </c>
      <c r="AI34" s="13">
        <f>I5+U5+AA5+AG5</f>
        <v>40.75</v>
      </c>
      <c r="AJ34" s="3">
        <f t="shared" ref="AJ34:AJ37" si="75">_xlfn.RANK.EQ(AI34,(AI$34:AI$37),0)</f>
        <v>1</v>
      </c>
      <c r="AK34" s="6"/>
      <c r="AL34" s="6"/>
      <c r="AM34" s="30"/>
      <c r="AN34" s="30"/>
      <c r="AO34" s="30"/>
      <c r="AP34" s="30"/>
      <c r="AQ34" s="30"/>
      <c r="AR34" s="30"/>
      <c r="AS34" s="30"/>
      <c r="AT34" s="30"/>
      <c r="AU34" s="30"/>
      <c r="AV34" s="31"/>
      <c r="AW34" s="30"/>
    </row>
    <row r="35" spans="1:49" x14ac:dyDescent="0.25">
      <c r="A35" s="6">
        <v>102</v>
      </c>
      <c r="B35" s="6" t="s">
        <v>108</v>
      </c>
      <c r="C35" s="6" t="s">
        <v>52</v>
      </c>
      <c r="D35" s="6" t="s">
        <v>107</v>
      </c>
      <c r="E35" s="3"/>
      <c r="F35" s="3"/>
      <c r="G35" s="3"/>
      <c r="H35" s="3"/>
      <c r="I35" s="15">
        <f t="shared" ref="I35:I36" si="76">I6</f>
        <v>11.85</v>
      </c>
      <c r="J35" s="3"/>
      <c r="K35" s="3"/>
      <c r="L35" s="3"/>
      <c r="M35" s="3"/>
      <c r="N35" s="3"/>
      <c r="O35" s="15">
        <f t="shared" si="68"/>
        <v>11.425000000000001</v>
      </c>
      <c r="P35" s="3">
        <f t="shared" ref="P35:P37" si="77">_xlfn.RANK.EQ(O35,(O$34:O$37),0)</f>
        <v>2</v>
      </c>
      <c r="Q35" s="3"/>
      <c r="R35" s="3"/>
      <c r="S35" s="3"/>
      <c r="T35" s="3"/>
      <c r="U35" s="17">
        <f t="shared" si="69"/>
        <v>9.5</v>
      </c>
      <c r="V35" s="3">
        <f t="shared" si="70"/>
        <v>1</v>
      </c>
      <c r="W35" s="3"/>
      <c r="X35" s="3"/>
      <c r="Y35" s="3"/>
      <c r="Z35" s="3"/>
      <c r="AA35" s="19">
        <f t="shared" si="71"/>
        <v>9.25</v>
      </c>
      <c r="AB35" s="3">
        <f t="shared" si="72"/>
        <v>3</v>
      </c>
      <c r="AC35" s="3"/>
      <c r="AD35" s="3"/>
      <c r="AE35" s="3"/>
      <c r="AF35" s="3"/>
      <c r="AG35" s="21">
        <f t="shared" si="73"/>
        <v>9.5</v>
      </c>
      <c r="AH35" s="3">
        <f t="shared" si="74"/>
        <v>4</v>
      </c>
      <c r="AI35" s="13">
        <f t="shared" ref="AI35:AI36" si="78">I6+U6+AA6+AG6</f>
        <v>40.1</v>
      </c>
      <c r="AJ35" s="3">
        <f t="shared" si="75"/>
        <v>3</v>
      </c>
      <c r="AK35" s="6"/>
      <c r="AL35" s="6"/>
      <c r="AM35" s="30"/>
      <c r="AN35" s="30"/>
      <c r="AO35" s="30"/>
      <c r="AP35" s="30"/>
      <c r="AQ35" s="30"/>
      <c r="AR35" s="30"/>
      <c r="AS35" s="30"/>
      <c r="AT35" s="30"/>
      <c r="AU35" s="30"/>
      <c r="AV35" s="31"/>
      <c r="AW35" s="30"/>
    </row>
    <row r="36" spans="1:49" x14ac:dyDescent="0.25">
      <c r="A36" s="6">
        <v>103</v>
      </c>
      <c r="B36" s="6" t="s">
        <v>109</v>
      </c>
      <c r="C36" s="6" t="s">
        <v>52</v>
      </c>
      <c r="D36" s="6" t="s">
        <v>107</v>
      </c>
      <c r="E36" s="3"/>
      <c r="F36" s="3"/>
      <c r="G36" s="3"/>
      <c r="H36" s="3"/>
      <c r="I36" s="15">
        <f t="shared" si="76"/>
        <v>10.600000000000001</v>
      </c>
      <c r="J36" s="3"/>
      <c r="K36" s="3"/>
      <c r="L36" s="3"/>
      <c r="M36" s="3"/>
      <c r="N36" s="3"/>
      <c r="O36" s="15">
        <f t="shared" si="68"/>
        <v>10.45</v>
      </c>
      <c r="P36" s="3">
        <f t="shared" si="77"/>
        <v>4</v>
      </c>
      <c r="Q36" s="3"/>
      <c r="R36" s="3"/>
      <c r="S36" s="3"/>
      <c r="T36" s="3"/>
      <c r="U36" s="17">
        <f t="shared" si="69"/>
        <v>8</v>
      </c>
      <c r="V36" s="3">
        <f t="shared" si="70"/>
        <v>3</v>
      </c>
      <c r="W36" s="3"/>
      <c r="X36" s="3"/>
      <c r="Y36" s="3"/>
      <c r="Z36" s="3"/>
      <c r="AA36" s="19">
        <f t="shared" si="71"/>
        <v>10.850000000000001</v>
      </c>
      <c r="AB36" s="3">
        <f t="shared" si="72"/>
        <v>1</v>
      </c>
      <c r="AC36" s="3"/>
      <c r="AD36" s="3"/>
      <c r="AE36" s="3"/>
      <c r="AF36" s="3"/>
      <c r="AG36" s="21">
        <f t="shared" si="73"/>
        <v>10.7</v>
      </c>
      <c r="AH36" s="3">
        <f t="shared" si="74"/>
        <v>2</v>
      </c>
      <c r="AI36" s="13">
        <f t="shared" si="78"/>
        <v>40.150000000000006</v>
      </c>
      <c r="AJ36" s="3">
        <f t="shared" si="75"/>
        <v>2</v>
      </c>
      <c r="AK36" s="6"/>
      <c r="AL36" s="6"/>
      <c r="AM36" s="30"/>
      <c r="AN36" s="30"/>
      <c r="AO36" s="30"/>
      <c r="AP36" s="30"/>
      <c r="AQ36" s="30"/>
      <c r="AR36" s="30"/>
      <c r="AS36" s="30"/>
      <c r="AT36" s="30"/>
      <c r="AU36" s="30"/>
      <c r="AV36" s="31"/>
      <c r="AW36" s="30"/>
    </row>
    <row r="37" spans="1:49" x14ac:dyDescent="0.25">
      <c r="A37" s="6">
        <v>108</v>
      </c>
      <c r="B37" s="6" t="s">
        <v>106</v>
      </c>
      <c r="C37" s="6" t="s">
        <v>57</v>
      </c>
      <c r="D37" s="6" t="s">
        <v>107</v>
      </c>
      <c r="E37" s="3"/>
      <c r="F37" s="3"/>
      <c r="G37" s="3"/>
      <c r="H37" s="3"/>
      <c r="I37" s="15">
        <f>I14</f>
        <v>12</v>
      </c>
      <c r="J37" s="3"/>
      <c r="K37" s="3"/>
      <c r="L37" s="3"/>
      <c r="M37" s="3"/>
      <c r="N37" s="3"/>
      <c r="O37" s="15">
        <f>O14</f>
        <v>11</v>
      </c>
      <c r="P37" s="3">
        <f t="shared" si="77"/>
        <v>3</v>
      </c>
      <c r="Q37" s="3"/>
      <c r="R37" s="3"/>
      <c r="S37" s="3"/>
      <c r="T37" s="3"/>
      <c r="U37" s="17">
        <f>U14</f>
        <v>7.85</v>
      </c>
      <c r="V37" s="3">
        <f t="shared" si="70"/>
        <v>4</v>
      </c>
      <c r="W37" s="3"/>
      <c r="X37" s="3"/>
      <c r="Y37" s="3"/>
      <c r="Z37" s="3"/>
      <c r="AA37" s="19">
        <f>AA14</f>
        <v>8.25</v>
      </c>
      <c r="AB37" s="3">
        <f t="shared" si="72"/>
        <v>4</v>
      </c>
      <c r="AC37" s="3"/>
      <c r="AD37" s="3"/>
      <c r="AE37" s="3"/>
      <c r="AF37" s="3"/>
      <c r="AG37" s="21">
        <f>AG14</f>
        <v>9.7000000000000011</v>
      </c>
      <c r="AH37" s="3">
        <f t="shared" si="74"/>
        <v>3</v>
      </c>
      <c r="AI37" s="13">
        <f>I14+U14+AA14+AG14</f>
        <v>37.800000000000004</v>
      </c>
      <c r="AJ37" s="3">
        <f t="shared" si="75"/>
        <v>4</v>
      </c>
      <c r="AK37" s="6"/>
      <c r="AL37" s="6"/>
      <c r="AM37" s="30"/>
      <c r="AN37" s="30"/>
      <c r="AO37" s="30"/>
      <c r="AP37" s="30"/>
      <c r="AQ37" s="30"/>
      <c r="AR37" s="30"/>
      <c r="AS37" s="30"/>
      <c r="AT37" s="30"/>
      <c r="AU37" s="30"/>
      <c r="AV37" s="31"/>
      <c r="AW37" s="30"/>
    </row>
    <row r="38" spans="1:49" x14ac:dyDescent="0.25">
      <c r="A38" s="59" t="s">
        <v>305</v>
      </c>
      <c r="B38" s="60"/>
      <c r="C38" s="60"/>
      <c r="D38" s="61"/>
      <c r="E38" s="112" t="s">
        <v>95</v>
      </c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4"/>
      <c r="Q38" s="109" t="s">
        <v>96</v>
      </c>
      <c r="R38" s="110"/>
      <c r="S38" s="110"/>
      <c r="T38" s="110"/>
      <c r="U38" s="110"/>
      <c r="V38" s="111"/>
      <c r="W38" s="115" t="s">
        <v>97</v>
      </c>
      <c r="X38" s="116"/>
      <c r="Y38" s="116"/>
      <c r="Z38" s="116"/>
      <c r="AA38" s="116"/>
      <c r="AB38" s="117"/>
      <c r="AC38" s="118" t="s">
        <v>98</v>
      </c>
      <c r="AD38" s="119"/>
      <c r="AE38" s="119"/>
      <c r="AF38" s="119"/>
      <c r="AG38" s="119"/>
      <c r="AH38" s="120"/>
      <c r="AI38" s="121" t="s">
        <v>277</v>
      </c>
      <c r="AJ38" s="122"/>
      <c r="AK38" s="6"/>
      <c r="AL38" s="6"/>
      <c r="AM38" s="30"/>
      <c r="AN38" s="30"/>
      <c r="AO38" s="30"/>
      <c r="AP38" s="30"/>
      <c r="AQ38" s="30"/>
      <c r="AR38" s="30"/>
      <c r="AS38" s="30"/>
      <c r="AT38" s="30"/>
      <c r="AU38" s="30"/>
      <c r="AV38" s="31"/>
      <c r="AW38" s="30"/>
    </row>
    <row r="39" spans="1:49" x14ac:dyDescent="0.25">
      <c r="A39" s="6" t="s">
        <v>91</v>
      </c>
      <c r="B39" s="6" t="s">
        <v>92</v>
      </c>
      <c r="C39" s="6" t="s">
        <v>93</v>
      </c>
      <c r="D39" s="6" t="s">
        <v>298</v>
      </c>
      <c r="E39" s="3" t="s">
        <v>270</v>
      </c>
      <c r="F39" s="3" t="s">
        <v>271</v>
      </c>
      <c r="G39" s="3" t="s">
        <v>247</v>
      </c>
      <c r="H39" s="3" t="s">
        <v>272</v>
      </c>
      <c r="I39" s="14" t="s">
        <v>275</v>
      </c>
      <c r="J39" s="3" t="s">
        <v>270</v>
      </c>
      <c r="K39" s="3" t="s">
        <v>271</v>
      </c>
      <c r="L39" s="3" t="s">
        <v>247</v>
      </c>
      <c r="M39" s="3" t="s">
        <v>272</v>
      </c>
      <c r="N39" s="14" t="s">
        <v>276</v>
      </c>
      <c r="O39" s="14" t="s">
        <v>95</v>
      </c>
      <c r="P39" s="3" t="s">
        <v>267</v>
      </c>
      <c r="Q39" s="3" t="s">
        <v>270</v>
      </c>
      <c r="R39" s="3" t="s">
        <v>271</v>
      </c>
      <c r="S39" s="3" t="s">
        <v>247</v>
      </c>
      <c r="T39" s="3" t="s">
        <v>272</v>
      </c>
      <c r="U39" s="16" t="s">
        <v>96</v>
      </c>
      <c r="V39" s="3" t="s">
        <v>267</v>
      </c>
      <c r="W39" s="3" t="s">
        <v>270</v>
      </c>
      <c r="X39" s="3" t="s">
        <v>271</v>
      </c>
      <c r="Y39" s="3" t="s">
        <v>247</v>
      </c>
      <c r="Z39" s="3" t="s">
        <v>272</v>
      </c>
      <c r="AA39" s="18" t="s">
        <v>97</v>
      </c>
      <c r="AB39" s="3" t="s">
        <v>267</v>
      </c>
      <c r="AC39" s="3" t="s">
        <v>270</v>
      </c>
      <c r="AD39" s="3" t="s">
        <v>271</v>
      </c>
      <c r="AE39" s="3" t="s">
        <v>247</v>
      </c>
      <c r="AF39" s="3" t="s">
        <v>272</v>
      </c>
      <c r="AG39" s="20" t="s">
        <v>98</v>
      </c>
      <c r="AH39" s="3" t="s">
        <v>267</v>
      </c>
      <c r="AI39" s="3" t="s">
        <v>274</v>
      </c>
      <c r="AJ39" s="3" t="s">
        <v>267</v>
      </c>
      <c r="AK39" s="6"/>
      <c r="AL39" s="6"/>
      <c r="AM39" s="30"/>
      <c r="AN39" s="30"/>
      <c r="AO39" s="30"/>
      <c r="AP39" s="30"/>
      <c r="AQ39" s="30"/>
      <c r="AR39" s="30"/>
      <c r="AS39" s="30"/>
      <c r="AT39" s="30"/>
      <c r="AU39" s="30"/>
      <c r="AV39" s="31"/>
      <c r="AW39" s="30"/>
    </row>
    <row r="40" spans="1:49" x14ac:dyDescent="0.25">
      <c r="A40" s="6">
        <v>104</v>
      </c>
      <c r="B40" s="6" t="s">
        <v>103</v>
      </c>
      <c r="C40" s="6" t="s">
        <v>57</v>
      </c>
      <c r="D40" s="6" t="s">
        <v>107</v>
      </c>
      <c r="E40" s="3"/>
      <c r="F40" s="3"/>
      <c r="G40" s="3"/>
      <c r="H40" s="3"/>
      <c r="I40" s="15">
        <f>I10</f>
        <v>11.599999999999998</v>
      </c>
      <c r="J40" s="3"/>
      <c r="K40" s="3"/>
      <c r="L40" s="3"/>
      <c r="M40" s="3"/>
      <c r="N40" s="3"/>
      <c r="O40" s="15">
        <f t="shared" ref="O40:O43" si="79">O10</f>
        <v>11.924999999999999</v>
      </c>
      <c r="P40" s="3">
        <f>_xlfn.RANK.EQ(O40,(O$40:O$43),0)</f>
        <v>1</v>
      </c>
      <c r="Q40" s="3"/>
      <c r="R40" s="3"/>
      <c r="S40" s="3"/>
      <c r="T40" s="3"/>
      <c r="U40" s="17">
        <f t="shared" ref="U40:U43" si="80">U10</f>
        <v>10.299999999999999</v>
      </c>
      <c r="V40" s="3">
        <f t="shared" ref="V40:V43" si="81">_xlfn.RANK.EQ(U40,(U$40:U$43),0)</f>
        <v>1</v>
      </c>
      <c r="W40" s="3"/>
      <c r="X40" s="3"/>
      <c r="Y40" s="3"/>
      <c r="Z40" s="3"/>
      <c r="AA40" s="19">
        <f t="shared" ref="AA40:AA43" si="82">AA10</f>
        <v>9.3500000000000014</v>
      </c>
      <c r="AB40" s="3">
        <f t="shared" ref="AB40:AB43" si="83">_xlfn.RANK.EQ(AA40,(AA$40:AA$43),0)</f>
        <v>3</v>
      </c>
      <c r="AC40" s="3"/>
      <c r="AD40" s="3"/>
      <c r="AE40" s="3"/>
      <c r="AF40" s="3"/>
      <c r="AG40" s="21">
        <f t="shared" ref="AG40:AG43" si="84">AG10</f>
        <v>10.700000000000001</v>
      </c>
      <c r="AH40" s="3">
        <f t="shared" ref="AH40:AH43" si="85">_xlfn.RANK.EQ(AG40,(AG$40:AG$43),0)</f>
        <v>2</v>
      </c>
      <c r="AI40" s="13">
        <f>I10+U10+AA10+AG10</f>
        <v>41.95</v>
      </c>
      <c r="AJ40" s="3">
        <f t="shared" ref="AJ40:AJ43" si="86">_xlfn.RANK.EQ(AI40,(AI$40:AI$43),0)</f>
        <v>2</v>
      </c>
      <c r="AK40" s="6"/>
      <c r="AL40" s="6"/>
      <c r="AM40" s="30"/>
      <c r="AN40" s="30"/>
      <c r="AO40" s="30"/>
      <c r="AP40" s="30"/>
      <c r="AQ40" s="30"/>
      <c r="AR40" s="30"/>
      <c r="AS40" s="30"/>
      <c r="AT40" s="30"/>
      <c r="AU40" s="30"/>
      <c r="AV40" s="31"/>
      <c r="AW40" s="30"/>
    </row>
    <row r="41" spans="1:49" x14ac:dyDescent="0.25">
      <c r="A41" s="6">
        <v>105</v>
      </c>
      <c r="B41" s="6" t="s">
        <v>242</v>
      </c>
      <c r="C41" s="6" t="s">
        <v>57</v>
      </c>
      <c r="D41" s="6" t="s">
        <v>107</v>
      </c>
      <c r="E41" s="3"/>
      <c r="F41" s="3"/>
      <c r="G41" s="3"/>
      <c r="H41" s="3"/>
      <c r="I41" s="15">
        <f t="shared" ref="I41:I43" si="87">I11</f>
        <v>12.450000000000001</v>
      </c>
      <c r="J41" s="3"/>
      <c r="K41" s="3"/>
      <c r="L41" s="3"/>
      <c r="M41" s="3"/>
      <c r="N41" s="3"/>
      <c r="O41" s="15">
        <f t="shared" si="79"/>
        <v>11.775</v>
      </c>
      <c r="P41" s="3">
        <f t="shared" ref="P41:P43" si="88">_xlfn.RANK.EQ(O41,(O$40:O$43),0)</f>
        <v>2</v>
      </c>
      <c r="Q41" s="3"/>
      <c r="R41" s="3"/>
      <c r="S41" s="3"/>
      <c r="T41" s="3"/>
      <c r="U41" s="17">
        <f t="shared" si="80"/>
        <v>9.2000000000000011</v>
      </c>
      <c r="V41" s="3">
        <f t="shared" si="81"/>
        <v>2</v>
      </c>
      <c r="W41" s="3"/>
      <c r="X41" s="3"/>
      <c r="Y41" s="3"/>
      <c r="Z41" s="3"/>
      <c r="AA41" s="19">
        <f t="shared" si="82"/>
        <v>10.199999999999999</v>
      </c>
      <c r="AB41" s="3">
        <f t="shared" si="83"/>
        <v>1</v>
      </c>
      <c r="AC41" s="3"/>
      <c r="AD41" s="3"/>
      <c r="AE41" s="3"/>
      <c r="AF41" s="3"/>
      <c r="AG41" s="21">
        <f t="shared" si="84"/>
        <v>10.15</v>
      </c>
      <c r="AH41" s="3">
        <f t="shared" si="85"/>
        <v>4</v>
      </c>
      <c r="AI41" s="13">
        <f t="shared" ref="AI41:AI43" si="89">I11+U11+AA11+AG11</f>
        <v>42</v>
      </c>
      <c r="AJ41" s="3">
        <f t="shared" si="86"/>
        <v>1</v>
      </c>
      <c r="AK41" s="6"/>
      <c r="AL41" s="6"/>
      <c r="AM41" s="30"/>
      <c r="AN41" s="30"/>
      <c r="AO41" s="30"/>
      <c r="AP41" s="30"/>
      <c r="AQ41" s="30"/>
      <c r="AR41" s="30"/>
      <c r="AS41" s="30"/>
      <c r="AT41" s="30"/>
      <c r="AU41" s="30"/>
      <c r="AV41" s="31"/>
      <c r="AW41" s="30"/>
    </row>
    <row r="42" spans="1:49" x14ac:dyDescent="0.25">
      <c r="A42" s="6">
        <v>106</v>
      </c>
      <c r="B42" s="6" t="s">
        <v>104</v>
      </c>
      <c r="C42" s="6" t="s">
        <v>57</v>
      </c>
      <c r="D42" s="6" t="s">
        <v>107</v>
      </c>
      <c r="E42" s="3"/>
      <c r="F42" s="3"/>
      <c r="G42" s="3"/>
      <c r="H42" s="3"/>
      <c r="I42" s="15">
        <f t="shared" si="87"/>
        <v>12.25</v>
      </c>
      <c r="J42" s="3"/>
      <c r="K42" s="3"/>
      <c r="L42" s="3"/>
      <c r="M42" s="3"/>
      <c r="N42" s="3"/>
      <c r="O42" s="15">
        <f t="shared" si="79"/>
        <v>11.125</v>
      </c>
      <c r="P42" s="3">
        <f t="shared" si="88"/>
        <v>3</v>
      </c>
      <c r="Q42" s="3"/>
      <c r="R42" s="3"/>
      <c r="S42" s="3"/>
      <c r="T42" s="3"/>
      <c r="U42" s="17">
        <f t="shared" si="80"/>
        <v>0</v>
      </c>
      <c r="V42" s="3">
        <f t="shared" si="81"/>
        <v>4</v>
      </c>
      <c r="W42" s="3"/>
      <c r="X42" s="3"/>
      <c r="Y42" s="3"/>
      <c r="Z42" s="3"/>
      <c r="AA42" s="19">
        <f t="shared" si="82"/>
        <v>0</v>
      </c>
      <c r="AB42" s="3">
        <f t="shared" si="83"/>
        <v>4</v>
      </c>
      <c r="AC42" s="3"/>
      <c r="AD42" s="3"/>
      <c r="AE42" s="3"/>
      <c r="AF42" s="3"/>
      <c r="AG42" s="21">
        <f t="shared" si="84"/>
        <v>10.6</v>
      </c>
      <c r="AH42" s="3">
        <f t="shared" si="85"/>
        <v>3</v>
      </c>
      <c r="AI42" s="13">
        <f t="shared" si="89"/>
        <v>22.85</v>
      </c>
      <c r="AJ42" s="3">
        <f t="shared" si="86"/>
        <v>4</v>
      </c>
      <c r="AK42" s="6"/>
      <c r="AL42" s="6"/>
      <c r="AM42" s="30"/>
      <c r="AN42" s="30"/>
      <c r="AO42" s="30"/>
      <c r="AP42" s="30"/>
      <c r="AQ42" s="30"/>
      <c r="AR42" s="30"/>
      <c r="AS42" s="30"/>
      <c r="AT42" s="30"/>
      <c r="AU42" s="30"/>
      <c r="AV42" s="31"/>
      <c r="AW42" s="30"/>
    </row>
    <row r="43" spans="1:49" x14ac:dyDescent="0.25">
      <c r="A43" s="6">
        <v>107</v>
      </c>
      <c r="B43" s="6" t="s">
        <v>105</v>
      </c>
      <c r="C43" s="6" t="s">
        <v>57</v>
      </c>
      <c r="D43" s="6" t="s">
        <v>107</v>
      </c>
      <c r="E43" s="3"/>
      <c r="F43" s="3"/>
      <c r="G43" s="3"/>
      <c r="H43" s="3"/>
      <c r="I43" s="15">
        <f t="shared" si="87"/>
        <v>12.149999999999999</v>
      </c>
      <c r="J43" s="3"/>
      <c r="K43" s="3"/>
      <c r="L43" s="3"/>
      <c r="M43" s="3"/>
      <c r="N43" s="3"/>
      <c r="O43" s="15">
        <f t="shared" si="79"/>
        <v>11.074999999999999</v>
      </c>
      <c r="P43" s="3">
        <f t="shared" si="88"/>
        <v>4</v>
      </c>
      <c r="Q43" s="3"/>
      <c r="R43" s="3"/>
      <c r="S43" s="3"/>
      <c r="T43" s="3"/>
      <c r="U43" s="17">
        <f t="shared" si="80"/>
        <v>7.9</v>
      </c>
      <c r="V43" s="3">
        <f t="shared" si="81"/>
        <v>3</v>
      </c>
      <c r="W43" s="3"/>
      <c r="X43" s="3"/>
      <c r="Y43" s="3"/>
      <c r="Z43" s="3"/>
      <c r="AA43" s="19">
        <f t="shared" si="82"/>
        <v>10</v>
      </c>
      <c r="AB43" s="3">
        <f t="shared" si="83"/>
        <v>2</v>
      </c>
      <c r="AC43" s="3"/>
      <c r="AD43" s="3"/>
      <c r="AE43" s="3"/>
      <c r="AF43" s="3"/>
      <c r="AG43" s="21">
        <f t="shared" si="84"/>
        <v>10.75</v>
      </c>
      <c r="AH43" s="3">
        <f t="shared" si="85"/>
        <v>1</v>
      </c>
      <c r="AI43" s="13">
        <f t="shared" si="89"/>
        <v>40.799999999999997</v>
      </c>
      <c r="AJ43" s="3">
        <f t="shared" si="86"/>
        <v>3</v>
      </c>
      <c r="AK43" s="6"/>
      <c r="AL43" s="6"/>
      <c r="AM43" s="30"/>
      <c r="AN43" s="30"/>
      <c r="AO43" s="30"/>
      <c r="AP43" s="30"/>
      <c r="AQ43" s="30"/>
      <c r="AR43" s="30"/>
      <c r="AS43" s="30"/>
      <c r="AT43" s="30"/>
      <c r="AU43" s="30"/>
      <c r="AV43" s="31"/>
      <c r="AW43" s="30"/>
    </row>
    <row r="44" spans="1:49" x14ac:dyDescent="0.25">
      <c r="A44" s="59" t="s">
        <v>306</v>
      </c>
      <c r="B44" s="60"/>
      <c r="C44" s="60"/>
      <c r="D44" s="61"/>
      <c r="E44" s="112" t="s">
        <v>95</v>
      </c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4"/>
      <c r="Q44" s="109" t="s">
        <v>96</v>
      </c>
      <c r="R44" s="110"/>
      <c r="S44" s="110"/>
      <c r="T44" s="110"/>
      <c r="U44" s="110"/>
      <c r="V44" s="111"/>
      <c r="W44" s="115" t="s">
        <v>97</v>
      </c>
      <c r="X44" s="116"/>
      <c r="Y44" s="116"/>
      <c r="Z44" s="116"/>
      <c r="AA44" s="116"/>
      <c r="AB44" s="117"/>
      <c r="AC44" s="118" t="s">
        <v>98</v>
      </c>
      <c r="AD44" s="119"/>
      <c r="AE44" s="119"/>
      <c r="AF44" s="119"/>
      <c r="AG44" s="119"/>
      <c r="AH44" s="120"/>
      <c r="AI44" s="121" t="s">
        <v>277</v>
      </c>
      <c r="AJ44" s="122"/>
      <c r="AK44" s="6"/>
      <c r="AL44" s="6"/>
      <c r="AM44" s="30"/>
      <c r="AN44" s="30"/>
      <c r="AO44" s="30"/>
      <c r="AP44" s="30"/>
      <c r="AQ44" s="30"/>
      <c r="AR44" s="30"/>
      <c r="AS44" s="30"/>
      <c r="AT44" s="30"/>
      <c r="AU44" s="30"/>
      <c r="AV44" s="31"/>
      <c r="AW44" s="30"/>
    </row>
    <row r="45" spans="1:49" x14ac:dyDescent="0.25">
      <c r="A45" s="6" t="s">
        <v>91</v>
      </c>
      <c r="B45" s="6" t="s">
        <v>92</v>
      </c>
      <c r="C45" s="6" t="s">
        <v>93</v>
      </c>
      <c r="D45" s="6" t="s">
        <v>298</v>
      </c>
      <c r="E45" s="3" t="s">
        <v>270</v>
      </c>
      <c r="F45" s="3" t="s">
        <v>271</v>
      </c>
      <c r="G45" s="3" t="s">
        <v>247</v>
      </c>
      <c r="H45" s="3" t="s">
        <v>272</v>
      </c>
      <c r="I45" s="14" t="s">
        <v>275</v>
      </c>
      <c r="J45" s="3" t="s">
        <v>270</v>
      </c>
      <c r="K45" s="3" t="s">
        <v>271</v>
      </c>
      <c r="L45" s="3" t="s">
        <v>247</v>
      </c>
      <c r="M45" s="3" t="s">
        <v>272</v>
      </c>
      <c r="N45" s="14" t="s">
        <v>276</v>
      </c>
      <c r="O45" s="14" t="s">
        <v>95</v>
      </c>
      <c r="P45" s="3" t="s">
        <v>267</v>
      </c>
      <c r="Q45" s="3" t="s">
        <v>270</v>
      </c>
      <c r="R45" s="3" t="s">
        <v>271</v>
      </c>
      <c r="S45" s="3" t="s">
        <v>247</v>
      </c>
      <c r="T45" s="3" t="s">
        <v>272</v>
      </c>
      <c r="U45" s="16" t="s">
        <v>96</v>
      </c>
      <c r="V45" s="3" t="s">
        <v>267</v>
      </c>
      <c r="W45" s="3" t="s">
        <v>270</v>
      </c>
      <c r="X45" s="3" t="s">
        <v>271</v>
      </c>
      <c r="Y45" s="3" t="s">
        <v>247</v>
      </c>
      <c r="Z45" s="3" t="s">
        <v>272</v>
      </c>
      <c r="AA45" s="18" t="s">
        <v>97</v>
      </c>
      <c r="AB45" s="3" t="s">
        <v>267</v>
      </c>
      <c r="AC45" s="3" t="s">
        <v>270</v>
      </c>
      <c r="AD45" s="3" t="s">
        <v>271</v>
      </c>
      <c r="AE45" s="3" t="s">
        <v>247</v>
      </c>
      <c r="AF45" s="3" t="s">
        <v>272</v>
      </c>
      <c r="AG45" s="20" t="s">
        <v>98</v>
      </c>
      <c r="AH45" s="3" t="s">
        <v>267</v>
      </c>
      <c r="AI45" s="3" t="s">
        <v>274</v>
      </c>
      <c r="AJ45" s="3" t="s">
        <v>267</v>
      </c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3"/>
      <c r="AW45" s="6"/>
    </row>
    <row r="46" spans="1:49" x14ac:dyDescent="0.25">
      <c r="A46" s="6">
        <v>109</v>
      </c>
      <c r="B46" s="6" t="s">
        <v>111</v>
      </c>
      <c r="C46" s="6" t="s">
        <v>71</v>
      </c>
      <c r="D46" s="6" t="s">
        <v>112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15">
        <f>O17</f>
        <v>12</v>
      </c>
      <c r="P46" s="3">
        <f>_xlfn.RANK.EQ(O46,(O$46:O$54),0)</f>
        <v>3</v>
      </c>
      <c r="Q46" s="3"/>
      <c r="R46" s="3"/>
      <c r="S46" s="3"/>
      <c r="T46" s="3"/>
      <c r="U46" s="17">
        <f>U17</f>
        <v>13.3</v>
      </c>
      <c r="V46" s="3">
        <f t="shared" ref="V46:V54" si="90">_xlfn.RANK.EQ(U46,(U$46:U$54),0)</f>
        <v>1</v>
      </c>
      <c r="W46" s="3"/>
      <c r="X46" s="3"/>
      <c r="Y46" s="3"/>
      <c r="Z46" s="3"/>
      <c r="AA46" s="19">
        <f>AA17</f>
        <v>11.4</v>
      </c>
      <c r="AB46" s="3">
        <f t="shared" ref="AB46:AB54" si="91">_xlfn.RANK.EQ(AA46,(AA$46:AA$54),0)</f>
        <v>1</v>
      </c>
      <c r="AC46" s="3"/>
      <c r="AD46" s="3"/>
      <c r="AE46" s="3"/>
      <c r="AF46" s="3"/>
      <c r="AG46" s="21">
        <f>AG17</f>
        <v>11.850000000000001</v>
      </c>
      <c r="AH46" s="3">
        <f t="shared" ref="AH46:AH54" si="92">_xlfn.RANK.EQ(AG46,(AG$46:AG$54),0)</f>
        <v>3</v>
      </c>
      <c r="AI46" s="13">
        <f>O46+U46+AA46+AG46</f>
        <v>48.550000000000004</v>
      </c>
      <c r="AJ46" s="3">
        <f t="shared" ref="AJ46:AJ54" si="93">_xlfn.RANK.EQ(AI46,(AI$46:AI$54),0)</f>
        <v>1</v>
      </c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3"/>
      <c r="AW46" s="6"/>
    </row>
    <row r="47" spans="1:49" x14ac:dyDescent="0.25">
      <c r="A47" s="6">
        <v>110</v>
      </c>
      <c r="B47" s="6" t="s">
        <v>113</v>
      </c>
      <c r="C47" s="6" t="s">
        <v>71</v>
      </c>
      <c r="D47" s="6" t="s">
        <v>112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15">
        <f t="shared" ref="O47:O49" si="94">O18</f>
        <v>12.05</v>
      </c>
      <c r="P47" s="3">
        <f t="shared" ref="P47:P54" si="95">_xlfn.RANK.EQ(O47,(O$46:O$54),0)</f>
        <v>1</v>
      </c>
      <c r="Q47" s="3"/>
      <c r="R47" s="3"/>
      <c r="S47" s="3"/>
      <c r="T47" s="3"/>
      <c r="U47" s="17">
        <f t="shared" ref="U47:U49" si="96">U18</f>
        <v>12.6</v>
      </c>
      <c r="V47" s="3">
        <f t="shared" si="90"/>
        <v>2</v>
      </c>
      <c r="W47" s="3"/>
      <c r="X47" s="3"/>
      <c r="Y47" s="3"/>
      <c r="Z47" s="3"/>
      <c r="AA47" s="19">
        <f t="shared" ref="AA47:AA49" si="97">AA18</f>
        <v>10.25</v>
      </c>
      <c r="AB47" s="3">
        <f t="shared" si="91"/>
        <v>3</v>
      </c>
      <c r="AC47" s="3"/>
      <c r="AD47" s="3"/>
      <c r="AE47" s="3"/>
      <c r="AF47" s="3"/>
      <c r="AG47" s="21">
        <f t="shared" ref="AG47:AG49" si="98">AG18</f>
        <v>12.049999999999999</v>
      </c>
      <c r="AH47" s="3">
        <f t="shared" si="92"/>
        <v>2</v>
      </c>
      <c r="AI47" s="13">
        <f t="shared" ref="AI47:AI54" si="99">O47+U47+AA47+AG47</f>
        <v>46.949999999999996</v>
      </c>
      <c r="AJ47" s="3">
        <f t="shared" si="93"/>
        <v>3</v>
      </c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3"/>
      <c r="AW47" s="6"/>
    </row>
    <row r="48" spans="1:49" x14ac:dyDescent="0.25">
      <c r="A48" s="6">
        <v>111</v>
      </c>
      <c r="B48" s="6" t="s">
        <v>114</v>
      </c>
      <c r="C48" s="6" t="s">
        <v>71</v>
      </c>
      <c r="D48" s="6" t="s">
        <v>112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15">
        <f t="shared" si="94"/>
        <v>12.05</v>
      </c>
      <c r="P48" s="3">
        <f t="shared" si="95"/>
        <v>1</v>
      </c>
      <c r="Q48" s="3"/>
      <c r="R48" s="3"/>
      <c r="S48" s="3"/>
      <c r="T48" s="3"/>
      <c r="U48" s="17">
        <f t="shared" si="96"/>
        <v>11.6</v>
      </c>
      <c r="V48" s="3">
        <f t="shared" si="90"/>
        <v>4</v>
      </c>
      <c r="W48" s="3"/>
      <c r="X48" s="3"/>
      <c r="Y48" s="3"/>
      <c r="Z48" s="3"/>
      <c r="AA48" s="19">
        <f t="shared" si="97"/>
        <v>10.1</v>
      </c>
      <c r="AB48" s="3">
        <f t="shared" si="91"/>
        <v>5</v>
      </c>
      <c r="AC48" s="3"/>
      <c r="AD48" s="3"/>
      <c r="AE48" s="3"/>
      <c r="AF48" s="3"/>
      <c r="AG48" s="21">
        <f t="shared" si="98"/>
        <v>11.100000000000001</v>
      </c>
      <c r="AH48" s="3">
        <f t="shared" si="92"/>
        <v>5</v>
      </c>
      <c r="AI48" s="13">
        <f t="shared" si="99"/>
        <v>44.85</v>
      </c>
      <c r="AJ48" s="3">
        <f t="shared" si="93"/>
        <v>5</v>
      </c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3"/>
      <c r="AW48" s="6"/>
    </row>
    <row r="49" spans="1:49" x14ac:dyDescent="0.25">
      <c r="A49" s="6">
        <v>112</v>
      </c>
      <c r="B49" s="6" t="s">
        <v>115</v>
      </c>
      <c r="C49" s="6" t="s">
        <v>71</v>
      </c>
      <c r="D49" s="6" t="s">
        <v>112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15">
        <f t="shared" si="94"/>
        <v>11.75</v>
      </c>
      <c r="P49" s="3">
        <f t="shared" si="95"/>
        <v>4</v>
      </c>
      <c r="Q49" s="3"/>
      <c r="R49" s="3"/>
      <c r="S49" s="3"/>
      <c r="T49" s="3"/>
      <c r="U49" s="17">
        <f t="shared" si="96"/>
        <v>11.4</v>
      </c>
      <c r="V49" s="3">
        <f t="shared" si="90"/>
        <v>5</v>
      </c>
      <c r="W49" s="3"/>
      <c r="X49" s="3"/>
      <c r="Y49" s="3"/>
      <c r="Z49" s="3"/>
      <c r="AA49" s="19">
        <f t="shared" si="97"/>
        <v>11.100000000000001</v>
      </c>
      <c r="AB49" s="3">
        <f t="shared" si="91"/>
        <v>2</v>
      </c>
      <c r="AC49" s="3"/>
      <c r="AD49" s="3"/>
      <c r="AE49" s="3"/>
      <c r="AF49" s="3"/>
      <c r="AG49" s="21">
        <f t="shared" si="98"/>
        <v>12.799999999999999</v>
      </c>
      <c r="AH49" s="3">
        <f t="shared" si="92"/>
        <v>1</v>
      </c>
      <c r="AI49" s="13">
        <f t="shared" si="99"/>
        <v>47.05</v>
      </c>
      <c r="AJ49" s="3">
        <f t="shared" si="93"/>
        <v>2</v>
      </c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3"/>
      <c r="AW49" s="6"/>
    </row>
    <row r="50" spans="1:49" x14ac:dyDescent="0.25">
      <c r="A50" s="6">
        <v>114</v>
      </c>
      <c r="B50" s="6" t="s">
        <v>117</v>
      </c>
      <c r="C50" s="6" t="s">
        <v>52</v>
      </c>
      <c r="D50" s="6" t="s">
        <v>112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15">
        <f>O22</f>
        <v>11.6</v>
      </c>
      <c r="P50" s="3">
        <f t="shared" si="95"/>
        <v>5</v>
      </c>
      <c r="Q50" s="3"/>
      <c r="R50" s="3"/>
      <c r="S50" s="3"/>
      <c r="T50" s="3"/>
      <c r="U50" s="17">
        <f>U22</f>
        <v>12</v>
      </c>
      <c r="V50" s="3">
        <f t="shared" si="90"/>
        <v>3</v>
      </c>
      <c r="W50" s="3"/>
      <c r="X50" s="3"/>
      <c r="Y50" s="3"/>
      <c r="Z50" s="3"/>
      <c r="AA50" s="19">
        <f>AA22</f>
        <v>10.15</v>
      </c>
      <c r="AB50" s="3">
        <f t="shared" si="91"/>
        <v>4</v>
      </c>
      <c r="AC50" s="3"/>
      <c r="AD50" s="3"/>
      <c r="AE50" s="3"/>
      <c r="AF50" s="3"/>
      <c r="AG50" s="21">
        <f>AG22</f>
        <v>11.7</v>
      </c>
      <c r="AH50" s="3">
        <f t="shared" si="92"/>
        <v>4</v>
      </c>
      <c r="AI50" s="13">
        <f t="shared" si="99"/>
        <v>45.45</v>
      </c>
      <c r="AJ50" s="3">
        <f t="shared" si="93"/>
        <v>4</v>
      </c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3"/>
      <c r="AW50" s="6"/>
    </row>
    <row r="51" spans="1:49" x14ac:dyDescent="0.25">
      <c r="A51" s="6">
        <v>117</v>
      </c>
      <c r="B51" s="6" t="s">
        <v>119</v>
      </c>
      <c r="C51" s="6" t="s">
        <v>57</v>
      </c>
      <c r="D51" s="6" t="s">
        <v>112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15">
        <f>O27</f>
        <v>11.55</v>
      </c>
      <c r="P51" s="3">
        <f t="shared" si="95"/>
        <v>6</v>
      </c>
      <c r="Q51" s="3"/>
      <c r="R51" s="3"/>
      <c r="S51" s="3"/>
      <c r="T51" s="3"/>
      <c r="U51" s="17">
        <f>U27</f>
        <v>10.8</v>
      </c>
      <c r="V51" s="3">
        <f t="shared" si="90"/>
        <v>6</v>
      </c>
      <c r="W51" s="3"/>
      <c r="X51" s="3"/>
      <c r="Y51" s="3"/>
      <c r="Z51" s="3"/>
      <c r="AA51" s="19">
        <f>AA27</f>
        <v>9.25</v>
      </c>
      <c r="AB51" s="3">
        <f t="shared" si="91"/>
        <v>6</v>
      </c>
      <c r="AC51" s="3"/>
      <c r="AD51" s="3"/>
      <c r="AE51" s="3"/>
      <c r="AF51" s="3"/>
      <c r="AG51" s="21">
        <f>AG27</f>
        <v>10.95</v>
      </c>
      <c r="AH51" s="3">
        <f t="shared" si="92"/>
        <v>6</v>
      </c>
      <c r="AI51" s="13">
        <f t="shared" si="99"/>
        <v>42.55</v>
      </c>
      <c r="AJ51" s="3">
        <f t="shared" si="93"/>
        <v>6</v>
      </c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3"/>
      <c r="AW51" s="6"/>
    </row>
    <row r="52" spans="1:49" x14ac:dyDescent="0.25">
      <c r="A52" s="6">
        <v>118</v>
      </c>
      <c r="B52" s="6" t="s">
        <v>120</v>
      </c>
      <c r="C52" s="6" t="s">
        <v>57</v>
      </c>
      <c r="D52" s="6" t="s">
        <v>112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15">
        <f t="shared" ref="O52:O54" si="100">O28</f>
        <v>10.85</v>
      </c>
      <c r="P52" s="3">
        <f t="shared" si="95"/>
        <v>9</v>
      </c>
      <c r="Q52" s="3"/>
      <c r="R52" s="3"/>
      <c r="S52" s="3"/>
      <c r="T52" s="3"/>
      <c r="U52" s="17">
        <f t="shared" ref="U52:U54" si="101">U28</f>
        <v>10.7</v>
      </c>
      <c r="V52" s="3">
        <f t="shared" si="90"/>
        <v>7</v>
      </c>
      <c r="W52" s="3"/>
      <c r="X52" s="3"/>
      <c r="Y52" s="3"/>
      <c r="Z52" s="3"/>
      <c r="AA52" s="19">
        <f t="shared" ref="AA52:AA54" si="102">AA28</f>
        <v>9</v>
      </c>
      <c r="AB52" s="3">
        <f t="shared" si="91"/>
        <v>7</v>
      </c>
      <c r="AC52" s="3"/>
      <c r="AD52" s="3"/>
      <c r="AE52" s="3"/>
      <c r="AF52" s="3"/>
      <c r="AG52" s="21">
        <f t="shared" ref="AG52:AG54" si="103">AG28</f>
        <v>10.8</v>
      </c>
      <c r="AH52" s="3">
        <f t="shared" si="92"/>
        <v>7</v>
      </c>
      <c r="AI52" s="13">
        <f t="shared" si="99"/>
        <v>41.349999999999994</v>
      </c>
      <c r="AJ52" s="3">
        <f t="shared" si="93"/>
        <v>7</v>
      </c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3"/>
      <c r="AW52" s="6"/>
    </row>
    <row r="53" spans="1:49" x14ac:dyDescent="0.25">
      <c r="A53" s="6">
        <v>119</v>
      </c>
      <c r="B53" s="6" t="s">
        <v>121</v>
      </c>
      <c r="C53" s="6" t="s">
        <v>57</v>
      </c>
      <c r="D53" s="6" t="s">
        <v>112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15">
        <f t="shared" si="100"/>
        <v>11.4</v>
      </c>
      <c r="P53" s="3">
        <f t="shared" si="95"/>
        <v>8</v>
      </c>
      <c r="Q53" s="3"/>
      <c r="R53" s="3"/>
      <c r="S53" s="3"/>
      <c r="T53" s="3"/>
      <c r="U53" s="17">
        <f t="shared" si="101"/>
        <v>8.65</v>
      </c>
      <c r="V53" s="3">
        <f t="shared" si="90"/>
        <v>9</v>
      </c>
      <c r="W53" s="3"/>
      <c r="X53" s="3"/>
      <c r="Y53" s="3"/>
      <c r="Z53" s="3"/>
      <c r="AA53" s="19">
        <f t="shared" si="102"/>
        <v>7.85</v>
      </c>
      <c r="AB53" s="3">
        <f t="shared" si="91"/>
        <v>8</v>
      </c>
      <c r="AC53" s="3"/>
      <c r="AD53" s="3"/>
      <c r="AE53" s="3"/>
      <c r="AF53" s="3"/>
      <c r="AG53" s="21">
        <f t="shared" si="103"/>
        <v>9.6</v>
      </c>
      <c r="AH53" s="3">
        <f t="shared" si="92"/>
        <v>9</v>
      </c>
      <c r="AI53" s="13">
        <f t="shared" si="99"/>
        <v>37.5</v>
      </c>
      <c r="AJ53" s="3">
        <f t="shared" si="93"/>
        <v>8</v>
      </c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3"/>
      <c r="AW53" s="6"/>
    </row>
    <row r="54" spans="1:49" x14ac:dyDescent="0.25">
      <c r="A54" s="6">
        <v>120</v>
      </c>
      <c r="B54" s="6" t="s">
        <v>122</v>
      </c>
      <c r="C54" s="6" t="s">
        <v>57</v>
      </c>
      <c r="D54" s="6" t="s">
        <v>112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15">
        <f t="shared" si="100"/>
        <v>11.45</v>
      </c>
      <c r="P54" s="3">
        <f t="shared" si="95"/>
        <v>7</v>
      </c>
      <c r="Q54" s="3"/>
      <c r="R54" s="3"/>
      <c r="S54" s="3"/>
      <c r="T54" s="3"/>
      <c r="U54" s="17">
        <f t="shared" si="101"/>
        <v>9.65</v>
      </c>
      <c r="V54" s="3">
        <f t="shared" si="90"/>
        <v>8</v>
      </c>
      <c r="W54" s="3"/>
      <c r="X54" s="3"/>
      <c r="Y54" s="3"/>
      <c r="Z54" s="3"/>
      <c r="AA54" s="19">
        <f t="shared" si="102"/>
        <v>5.5</v>
      </c>
      <c r="AB54" s="3">
        <f t="shared" si="91"/>
        <v>9</v>
      </c>
      <c r="AC54" s="3"/>
      <c r="AD54" s="3"/>
      <c r="AE54" s="3"/>
      <c r="AF54" s="3"/>
      <c r="AG54" s="21">
        <f t="shared" si="103"/>
        <v>9.8500000000000014</v>
      </c>
      <c r="AH54" s="3">
        <f t="shared" si="92"/>
        <v>8</v>
      </c>
      <c r="AI54" s="13">
        <f t="shared" si="99"/>
        <v>36.450000000000003</v>
      </c>
      <c r="AJ54" s="3">
        <f t="shared" si="93"/>
        <v>9</v>
      </c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3"/>
      <c r="AW54" s="6"/>
    </row>
    <row r="55" spans="1:49" x14ac:dyDescent="0.25">
      <c r="A55" s="59" t="s">
        <v>307</v>
      </c>
      <c r="B55" s="60"/>
      <c r="C55" s="60"/>
      <c r="D55" s="61"/>
      <c r="E55" s="112" t="s">
        <v>95</v>
      </c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4"/>
      <c r="Q55" s="109" t="s">
        <v>96</v>
      </c>
      <c r="R55" s="110"/>
      <c r="S55" s="110"/>
      <c r="T55" s="110"/>
      <c r="U55" s="110"/>
      <c r="V55" s="111"/>
      <c r="W55" s="115" t="s">
        <v>97</v>
      </c>
      <c r="X55" s="116"/>
      <c r="Y55" s="116"/>
      <c r="Z55" s="116"/>
      <c r="AA55" s="116"/>
      <c r="AB55" s="117"/>
      <c r="AC55" s="118" t="s">
        <v>98</v>
      </c>
      <c r="AD55" s="119"/>
      <c r="AE55" s="119"/>
      <c r="AF55" s="119"/>
      <c r="AG55" s="119"/>
      <c r="AH55" s="120"/>
      <c r="AI55" s="121" t="s">
        <v>277</v>
      </c>
      <c r="AJ55" s="122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3"/>
      <c r="AW55" s="6"/>
    </row>
    <row r="56" spans="1:49" x14ac:dyDescent="0.25">
      <c r="A56" s="6" t="s">
        <v>91</v>
      </c>
      <c r="B56" s="6" t="s">
        <v>92</v>
      </c>
      <c r="C56" s="6" t="s">
        <v>93</v>
      </c>
      <c r="D56" s="6" t="s">
        <v>298</v>
      </c>
      <c r="E56" s="3" t="s">
        <v>270</v>
      </c>
      <c r="F56" s="3" t="s">
        <v>271</v>
      </c>
      <c r="G56" s="3" t="s">
        <v>247</v>
      </c>
      <c r="H56" s="3" t="s">
        <v>272</v>
      </c>
      <c r="I56" s="14" t="s">
        <v>275</v>
      </c>
      <c r="J56" s="3" t="s">
        <v>270</v>
      </c>
      <c r="K56" s="3" t="s">
        <v>271</v>
      </c>
      <c r="L56" s="3" t="s">
        <v>247</v>
      </c>
      <c r="M56" s="3" t="s">
        <v>272</v>
      </c>
      <c r="N56" s="14" t="s">
        <v>276</v>
      </c>
      <c r="O56" s="14" t="s">
        <v>95</v>
      </c>
      <c r="P56" s="3" t="s">
        <v>267</v>
      </c>
      <c r="Q56" s="3" t="s">
        <v>270</v>
      </c>
      <c r="R56" s="3" t="s">
        <v>271</v>
      </c>
      <c r="S56" s="3" t="s">
        <v>247</v>
      </c>
      <c r="T56" s="3" t="s">
        <v>272</v>
      </c>
      <c r="U56" s="16" t="s">
        <v>96</v>
      </c>
      <c r="V56" s="3" t="s">
        <v>267</v>
      </c>
      <c r="W56" s="3" t="s">
        <v>270</v>
      </c>
      <c r="X56" s="3" t="s">
        <v>271</v>
      </c>
      <c r="Y56" s="3" t="s">
        <v>247</v>
      </c>
      <c r="Z56" s="3" t="s">
        <v>272</v>
      </c>
      <c r="AA56" s="18" t="s">
        <v>97</v>
      </c>
      <c r="AB56" s="3" t="s">
        <v>267</v>
      </c>
      <c r="AC56" s="3" t="s">
        <v>270</v>
      </c>
      <c r="AD56" s="3" t="s">
        <v>271</v>
      </c>
      <c r="AE56" s="3" t="s">
        <v>247</v>
      </c>
      <c r="AF56" s="3" t="s">
        <v>272</v>
      </c>
      <c r="AG56" s="20" t="s">
        <v>98</v>
      </c>
      <c r="AH56" s="3" t="s">
        <v>267</v>
      </c>
      <c r="AI56" s="3" t="s">
        <v>274</v>
      </c>
      <c r="AJ56" s="3" t="s">
        <v>267</v>
      </c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3"/>
      <c r="AW56" s="6"/>
    </row>
    <row r="57" spans="1:49" x14ac:dyDescent="0.25">
      <c r="A57" s="6">
        <v>113</v>
      </c>
      <c r="B57" s="6" t="s">
        <v>116</v>
      </c>
      <c r="C57" s="6" t="s">
        <v>52</v>
      </c>
      <c r="D57" s="6" t="s">
        <v>112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15">
        <f>O21</f>
        <v>11.55</v>
      </c>
      <c r="P57" s="3">
        <f>_xlfn.RANK.EQ(O57,(O$57:O$59),0)</f>
        <v>3</v>
      </c>
      <c r="Q57" s="3"/>
      <c r="R57" s="3"/>
      <c r="S57" s="3"/>
      <c r="T57" s="3"/>
      <c r="U57" s="17">
        <f>U21</f>
        <v>10.8</v>
      </c>
      <c r="V57" s="3">
        <f t="shared" ref="V57:V59" si="104">_xlfn.RANK.EQ(U57,(U$57:U$59),0)</f>
        <v>3</v>
      </c>
      <c r="W57" s="3"/>
      <c r="X57" s="3"/>
      <c r="Y57" s="3"/>
      <c r="Z57" s="3"/>
      <c r="AA57" s="19">
        <f>AA21</f>
        <v>6.4</v>
      </c>
      <c r="AB57" s="3">
        <f t="shared" ref="AB57:AB59" si="105">_xlfn.RANK.EQ(AA57,(AA$57:AA$59),0)</f>
        <v>3</v>
      </c>
      <c r="AC57" s="3"/>
      <c r="AD57" s="3"/>
      <c r="AE57" s="3"/>
      <c r="AF57" s="3"/>
      <c r="AG57" s="21">
        <f>AG21</f>
        <v>9</v>
      </c>
      <c r="AH57" s="3">
        <f t="shared" ref="AH57:AH59" si="106">_xlfn.RANK.EQ(AG57,(AG$57:AG$59),0)</f>
        <v>3</v>
      </c>
      <c r="AI57" s="13">
        <f t="shared" ref="AI57:AI59" si="107">O57+U57+AA57+AG57</f>
        <v>37.75</v>
      </c>
      <c r="AJ57" s="3">
        <f t="shared" ref="AJ57:AJ59" si="108">_xlfn.RANK.EQ(AI57,(AI$57:AI$59),0)</f>
        <v>3</v>
      </c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3"/>
      <c r="AW57" s="6"/>
    </row>
    <row r="58" spans="1:49" x14ac:dyDescent="0.25">
      <c r="A58" s="6">
        <v>115</v>
      </c>
      <c r="B58" s="6" t="s">
        <v>110</v>
      </c>
      <c r="C58" s="6" t="s">
        <v>57</v>
      </c>
      <c r="D58" s="6" t="s">
        <v>112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15">
        <f>O25</f>
        <v>12.55</v>
      </c>
      <c r="P58" s="3">
        <f t="shared" ref="P58:P59" si="109">_xlfn.RANK.EQ(O58,(O$57:O$59),0)</f>
        <v>1</v>
      </c>
      <c r="Q58" s="3"/>
      <c r="R58" s="3"/>
      <c r="S58" s="3"/>
      <c r="T58" s="3"/>
      <c r="U58" s="17">
        <f>U25</f>
        <v>12</v>
      </c>
      <c r="V58" s="3">
        <f t="shared" si="104"/>
        <v>2</v>
      </c>
      <c r="W58" s="3"/>
      <c r="X58" s="3"/>
      <c r="Y58" s="3"/>
      <c r="Z58" s="3"/>
      <c r="AA58" s="19">
        <f>AA25</f>
        <v>7.9</v>
      </c>
      <c r="AB58" s="3">
        <f t="shared" si="105"/>
        <v>2</v>
      </c>
      <c r="AC58" s="3"/>
      <c r="AD58" s="3"/>
      <c r="AE58" s="3"/>
      <c r="AF58" s="3"/>
      <c r="AG58" s="21">
        <f>AG25</f>
        <v>12.35</v>
      </c>
      <c r="AH58" s="3">
        <f t="shared" si="106"/>
        <v>1</v>
      </c>
      <c r="AI58" s="13">
        <f t="shared" si="107"/>
        <v>44.800000000000004</v>
      </c>
      <c r="AJ58" s="3">
        <f t="shared" si="108"/>
        <v>1</v>
      </c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3"/>
      <c r="AW58" s="6"/>
    </row>
    <row r="59" spans="1:49" x14ac:dyDescent="0.25">
      <c r="A59" s="6">
        <v>116</v>
      </c>
      <c r="B59" s="6" t="s">
        <v>118</v>
      </c>
      <c r="C59" s="6" t="s">
        <v>57</v>
      </c>
      <c r="D59" s="6" t="s">
        <v>112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15">
        <f>O26</f>
        <v>11.95</v>
      </c>
      <c r="P59" s="3">
        <f t="shared" si="109"/>
        <v>2</v>
      </c>
      <c r="Q59" s="3"/>
      <c r="R59" s="3"/>
      <c r="S59" s="3"/>
      <c r="T59" s="3"/>
      <c r="U59" s="17">
        <f>U26</f>
        <v>12.4</v>
      </c>
      <c r="V59" s="3">
        <f t="shared" si="104"/>
        <v>1</v>
      </c>
      <c r="W59" s="3"/>
      <c r="X59" s="3"/>
      <c r="Y59" s="3"/>
      <c r="Z59" s="3"/>
      <c r="AA59" s="19">
        <f>AA26</f>
        <v>8.6000000000000014</v>
      </c>
      <c r="AB59" s="3">
        <f t="shared" si="105"/>
        <v>1</v>
      </c>
      <c r="AC59" s="3"/>
      <c r="AD59" s="3"/>
      <c r="AE59" s="3"/>
      <c r="AF59" s="3"/>
      <c r="AG59" s="21">
        <f>AG26</f>
        <v>11.149999999999999</v>
      </c>
      <c r="AH59" s="3">
        <f t="shared" si="106"/>
        <v>2</v>
      </c>
      <c r="AI59" s="13">
        <f t="shared" si="107"/>
        <v>44.1</v>
      </c>
      <c r="AJ59" s="3">
        <f t="shared" si="108"/>
        <v>2</v>
      </c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3"/>
      <c r="AW59" s="6"/>
    </row>
    <row r="60" spans="1:49" x14ac:dyDescent="0.25">
      <c r="A60" s="93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5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3"/>
      <c r="AW60" s="6"/>
    </row>
  </sheetData>
  <mergeCells count="56">
    <mergeCell ref="A60:AJ60"/>
    <mergeCell ref="A31:AJ31"/>
    <mergeCell ref="A32:D32"/>
    <mergeCell ref="A38:D38"/>
    <mergeCell ref="A44:D44"/>
    <mergeCell ref="A55:D55"/>
    <mergeCell ref="E55:P55"/>
    <mergeCell ref="Q55:V55"/>
    <mergeCell ref="W55:AB55"/>
    <mergeCell ref="AC55:AH55"/>
    <mergeCell ref="AI55:AJ55"/>
    <mergeCell ref="E44:P44"/>
    <mergeCell ref="Q44:V44"/>
    <mergeCell ref="W44:AB44"/>
    <mergeCell ref="AC44:AH44"/>
    <mergeCell ref="AI44:AJ44"/>
    <mergeCell ref="E38:P38"/>
    <mergeCell ref="Q38:V38"/>
    <mergeCell ref="W38:AB38"/>
    <mergeCell ref="AC38:AH38"/>
    <mergeCell ref="AI38:AJ38"/>
    <mergeCell ref="E32:P32"/>
    <mergeCell ref="Q32:V32"/>
    <mergeCell ref="W32:AB32"/>
    <mergeCell ref="AC32:AH32"/>
    <mergeCell ref="AI32:AJ32"/>
    <mergeCell ref="AI8:AJ8"/>
    <mergeCell ref="A1:AW1"/>
    <mergeCell ref="E3:P3"/>
    <mergeCell ref="Q3:V3"/>
    <mergeCell ref="W3:AB3"/>
    <mergeCell ref="AC3:AH3"/>
    <mergeCell ref="AI3:AJ3"/>
    <mergeCell ref="AM3:AO3"/>
    <mergeCell ref="AP3:AR3"/>
    <mergeCell ref="AS3:AU3"/>
    <mergeCell ref="AV3:AX3"/>
    <mergeCell ref="AM2:AZ2"/>
    <mergeCell ref="AM4:AZ4"/>
    <mergeCell ref="E8:P8"/>
    <mergeCell ref="Q8:V8"/>
    <mergeCell ref="AM9:AZ9"/>
    <mergeCell ref="AM16:AZ16"/>
    <mergeCell ref="AM24:AZ24"/>
    <mergeCell ref="E23:P23"/>
    <mergeCell ref="Q23:V23"/>
    <mergeCell ref="W23:AB23"/>
    <mergeCell ref="AC23:AH23"/>
    <mergeCell ref="AI23:AJ23"/>
    <mergeCell ref="E15:P15"/>
    <mergeCell ref="Q15:V15"/>
    <mergeCell ref="W15:AB15"/>
    <mergeCell ref="AC15:AH15"/>
    <mergeCell ref="AI15:AJ15"/>
    <mergeCell ref="W8:AB8"/>
    <mergeCell ref="AC8:AH8"/>
  </mergeCells>
  <conditionalFormatting sqref="E34:AJ59">
    <cfRule type="cellIs" dxfId="5" priority="1" operator="equal">
      <formula>3</formula>
    </cfRule>
    <cfRule type="cellIs" dxfId="4" priority="2" operator="equal">
      <formula>2</formula>
    </cfRule>
    <cfRule type="cellIs" dxfId="3" priority="3" operator="equal">
      <formula>1</formula>
    </cfRule>
  </conditionalFormatting>
  <conditionalFormatting sqref="AZ5:AZ8 AM9:AZ9 AZ10:AZ15 AM16:AZ16 AZ17:AZ23 AM24:AZ24 AZ25:AZ31"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06E7-5327-433A-8453-06C769B15400}">
  <dimension ref="A1"/>
  <sheetViews>
    <sheetView workbookViewId="0">
      <selection activeCell="I18" sqref="I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Schedule</vt:lpstr>
      <vt:lpstr>Judging Panels</vt:lpstr>
      <vt:lpstr>Round 1</vt:lpstr>
      <vt:lpstr>Round 2 MAG</vt:lpstr>
      <vt:lpstr>Round 2 WAG</vt:lpstr>
      <vt:lpstr>Round 3</vt:lpstr>
      <vt:lpstr>Round 4</vt:lpstr>
      <vt:lpstr>Sheet1</vt:lpstr>
      <vt:lpstr>'Round 1'!Print_Area</vt:lpstr>
      <vt:lpstr>'Round 2 MAG'!Print_Area</vt:lpstr>
      <vt:lpstr>'Round 3'!Print_Area</vt:lpstr>
      <vt:lpstr>'Round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Keating</dc:creator>
  <cp:lastModifiedBy>Manx Gymnastics</cp:lastModifiedBy>
  <cp:lastPrinted>2024-12-08T14:01:40Z</cp:lastPrinted>
  <dcterms:created xsi:type="dcterms:W3CDTF">2024-11-27T18:12:28Z</dcterms:created>
  <dcterms:modified xsi:type="dcterms:W3CDTF">2024-12-08T14:06:15Z</dcterms:modified>
</cp:coreProperties>
</file>